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80" yWindow="15" windowWidth="17595" windowHeight="12705" activeTab="0"/>
  </bookViews>
  <sheets>
    <sheet name="Forside" sheetId="1" r:id="rId1"/>
    <sheet name="10-kamp Menn 18 år-Senior" sheetId="2" r:id="rId2"/>
    <sheet name="7-kamp Kvinner 16 år-Senior2" sheetId="3" r:id="rId3"/>
    <sheet name="10-kamp Kvinner 20 år-Senior" sheetId="4" r:id="rId4"/>
    <sheet name="10-kamp Gutter 16-17 år" sheetId="5" r:id="rId5"/>
    <sheet name="7-kamp Jenter 15" sheetId="6" r:id="rId6"/>
    <sheet name="9-kamp Gutter 15 år" sheetId="7" r:id="rId7"/>
  </sheets>
  <definedNames>
    <definedName name="_xlnm.Print_Area" localSheetId="0">'Forside'!$A$1:$M$50</definedName>
  </definedNames>
  <calcPr fullCalcOnLoad="1"/>
</workbook>
</file>

<file path=xl/sharedStrings.xml><?xml version="1.0" encoding="utf-8"?>
<sst xmlns="http://schemas.openxmlformats.org/spreadsheetml/2006/main" count="190" uniqueCount="70">
  <si>
    <t>Øvelse</t>
  </si>
  <si>
    <t>Resultat</t>
  </si>
  <si>
    <t>Poeng</t>
  </si>
  <si>
    <t>A</t>
  </si>
  <si>
    <t>B</t>
  </si>
  <si>
    <t>C</t>
  </si>
  <si>
    <t>100 m</t>
  </si>
  <si>
    <t>200 m</t>
  </si>
  <si>
    <t>400 m</t>
  </si>
  <si>
    <t>800 m</t>
  </si>
  <si>
    <t>1500 m</t>
  </si>
  <si>
    <t>110 m hekk</t>
  </si>
  <si>
    <t>Høyde</t>
  </si>
  <si>
    <t>Stav</t>
  </si>
  <si>
    <t>Lengde</t>
  </si>
  <si>
    <t>Kule</t>
  </si>
  <si>
    <t>Diskos</t>
  </si>
  <si>
    <t>Spyd</t>
  </si>
  <si>
    <t>100 m hekk</t>
  </si>
  <si>
    <t>10-kamp - Poengtabell Menn Senior/Jr22 (U23)/Jr19 (U20)</t>
  </si>
  <si>
    <t>10-kamp - Poengtabell Kvinner Senior/Jr22 (U23)</t>
  </si>
  <si>
    <t>80 m hekk</t>
  </si>
  <si>
    <t>9-kamp - Poengtabell Gutter 15 år</t>
  </si>
  <si>
    <t>300 m</t>
  </si>
  <si>
    <t>Sluttpoeng</t>
  </si>
  <si>
    <t>7-kamp - Poengtabell Kvinner Senior/Jr22 (U23)/Jr19 (U20)/17 år/16 år</t>
  </si>
  <si>
    <t>10-kamp - Poengtabell Gutter 17 år/16 år</t>
  </si>
  <si>
    <t>7-kamp - Poengtabell Jenter 15 år</t>
  </si>
  <si>
    <t>Øvelser i henhold til vedtak i Norges Fri-idrettsforbund</t>
  </si>
  <si>
    <r>
      <t>*</t>
    </r>
    <r>
      <rPr>
        <sz val="10"/>
        <rFont val="Arial"/>
        <family val="0"/>
      </rPr>
      <t xml:space="preserve"> Øvelser for 18 år og eldre følger Internasjonale mesterskap</t>
    </r>
  </si>
  <si>
    <r>
      <t>*</t>
    </r>
    <r>
      <rPr>
        <sz val="10"/>
        <rFont val="Arial"/>
        <family val="0"/>
      </rPr>
      <t xml:space="preserve"> Øvelser for 16 og 17 år følger nordisk mesterskap i mangekamp</t>
    </r>
  </si>
  <si>
    <t>Kun gule felt kan fylles ut, poengresultatet kommer i grønt felt</t>
  </si>
  <si>
    <t>Poengene i arket summeres i det oransje feltet</t>
  </si>
  <si>
    <t>Når markøren flyttes vekk fra feltet vises automatisk poengresultatet</t>
  </si>
  <si>
    <t>Norges Fri-idrettsforbund</t>
  </si>
  <si>
    <t>0840 Oslo</t>
  </si>
  <si>
    <t>E-post: friidrett@friidrett.no</t>
  </si>
  <si>
    <t>Tlf. 21 02 90 00 - telefax 21 02 99 01</t>
  </si>
  <si>
    <t>Minutter</t>
  </si>
  <si>
    <t>Sekunder</t>
  </si>
  <si>
    <t>Meter</t>
  </si>
  <si>
    <t>1000 m</t>
  </si>
  <si>
    <t>Sett inn resultatet i boksen ved siden av øvelsesnavnet.</t>
  </si>
  <si>
    <t>Tabellen forutsetter at det er benyttet automatisk tidtaking.</t>
  </si>
  <si>
    <t>Ved manuelle tider må det gjøres følgende tillegg:</t>
  </si>
  <si>
    <t>100 m, 110 m, 200 m påplusses 0,24 sekunder.</t>
  </si>
  <si>
    <t>60 m, 80 m, 300 m påplusses 0,20 sekunder.</t>
  </si>
  <si>
    <t>400 m påplusses 0,14 sekunder.</t>
  </si>
  <si>
    <t>mangekamptabellen (uansett hekkehøyder/-avstander og kastvekter)</t>
  </si>
  <si>
    <t>Alle klasser 15 år og eldre bruker den internasjonale</t>
  </si>
  <si>
    <t>Dette regnearket kan distribueres fritt, men skal ikke endres</t>
  </si>
  <si>
    <t>Øvelsesspesifikasjon</t>
  </si>
  <si>
    <t>Menn Senior/Jr 22: Seniorredskap og hekk</t>
  </si>
  <si>
    <t>Kvinner Senior/Jr 22/Jr 19: Seniorredskap og hekk</t>
  </si>
  <si>
    <t>Jenter 17/16 år: 100 m hekk (76,2cm/8,5m), Kule (3 kg), Spyd (600 g)</t>
  </si>
  <si>
    <t>Kvinner Senior/Jr 22: Seniorredskap og hekk</t>
  </si>
  <si>
    <t>Jenter 15 år: 80 m hekk (76,2cm/8m), Kule (3 kg), Spyd (400 g)</t>
  </si>
  <si>
    <t>Øvelsesspesifikasjon:</t>
  </si>
  <si>
    <t>Diskos (1,75 kg), Spyd (800 g)</t>
  </si>
  <si>
    <t>Menn Jr19: 110 m hekk (100cm/9,14m), Kule (6 kg),</t>
  </si>
  <si>
    <t>Diskos (1,5 kg), Spyd (700 g)</t>
  </si>
  <si>
    <t>Gutter 17/16 år: 100 m hekk (91,4cm/8,5m), Kule (5 kg),</t>
  </si>
  <si>
    <t>Spyd (600 g)</t>
  </si>
  <si>
    <t xml:space="preserve">Gutter 15 år: 100 m hekk (91,4cm/8,5m), Kule (4 kg), Diskos (1 kg), </t>
  </si>
  <si>
    <t>(Gjeldende fra 2010)</t>
  </si>
  <si>
    <t>Poengtabeller for mangekamp NM, UM og Nordisk mesterskap</t>
  </si>
  <si>
    <t>© Norges Fri-idrettsforbund 2010</t>
  </si>
  <si>
    <t xml:space="preserve">Internett: http://www.friidrett.no/ </t>
  </si>
  <si>
    <t>© Norges Fri-idrettsforbund 2011</t>
  </si>
  <si>
    <t>I Excel 2007 og senere, minimer verktøylinjen for å se arkfaner.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</si>
</sst>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"/>
    <numFmt numFmtId="173" formatCode="0.0"/>
    <numFmt numFmtId="174" formatCode="0.0000000000"/>
    <numFmt numFmtId="175" formatCode="0.000000"/>
    <numFmt numFmtId="176" formatCode="0.000"/>
  </numFmts>
  <fonts count="33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0"/>
      <name val="Symbol"/>
      <family val="1"/>
    </font>
    <font>
      <sz val="26"/>
      <name val="Arial"/>
      <family val="2"/>
    </font>
    <font>
      <b/>
      <i/>
      <sz val="14"/>
      <color indexed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lightGray">
        <bgColor indexed="43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0" fillId="18" borderId="4" applyNumberFormat="0" applyFont="0" applyAlignment="0" applyProtection="0"/>
    <xf numFmtId="0" fontId="25" fillId="19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6" borderId="9" applyNumberForma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" fontId="0" fillId="4" borderId="10" xfId="0" applyNumberFormat="1" applyFill="1" applyBorder="1" applyAlignment="1">
      <alignment horizontal="right"/>
    </xf>
    <xf numFmtId="1" fontId="0" fillId="4" borderId="11" xfId="0" applyNumberFormat="1" applyFill="1" applyBorder="1" applyAlignment="1">
      <alignment horizontal="right"/>
    </xf>
    <xf numFmtId="1" fontId="3" fillId="15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4" borderId="10" xfId="0" applyNumberFormat="1" applyFill="1" applyBorder="1" applyAlignment="1" applyProtection="1">
      <alignment horizontal="right"/>
      <protection hidden="1"/>
    </xf>
    <xf numFmtId="2" fontId="0" fillId="19" borderId="10" xfId="0" applyNumberFormat="1" applyFill="1" applyBorder="1" applyAlignment="1" applyProtection="1">
      <alignment horizontal="right"/>
      <protection locked="0"/>
    </xf>
    <xf numFmtId="1" fontId="3" fillId="15" borderId="1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0" fillId="24" borderId="11" xfId="0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0" fontId="0" fillId="24" borderId="17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19" borderId="0" xfId="0" applyFill="1" applyAlignment="1">
      <alignment/>
    </xf>
    <xf numFmtId="0" fontId="6" fillId="19" borderId="0" xfId="0" applyFont="1" applyFill="1" applyAlignment="1">
      <alignment/>
    </xf>
    <xf numFmtId="0" fontId="0" fillId="4" borderId="0" xfId="0" applyFill="1" applyAlignment="1">
      <alignment/>
    </xf>
    <xf numFmtId="0" fontId="0" fillId="24" borderId="0" xfId="0" applyFill="1" applyAlignment="1">
      <alignment/>
    </xf>
    <xf numFmtId="0" fontId="4" fillId="3" borderId="0" xfId="0" applyFont="1" applyFill="1" applyAlignment="1">
      <alignment/>
    </xf>
    <xf numFmtId="0" fontId="0" fillId="15" borderId="0" xfId="0" applyFill="1" applyAlignment="1">
      <alignment/>
    </xf>
    <xf numFmtId="0" fontId="0" fillId="7" borderId="0" xfId="0" applyFill="1" applyAlignment="1">
      <alignment/>
    </xf>
    <xf numFmtId="0" fontId="3" fillId="11" borderId="0" xfId="0" applyFont="1" applyFill="1" applyAlignment="1">
      <alignment/>
    </xf>
    <xf numFmtId="0" fontId="0" fillId="11" borderId="0" xfId="0" applyFill="1" applyAlignment="1">
      <alignment/>
    </xf>
    <xf numFmtId="1" fontId="0" fillId="4" borderId="17" xfId="0" applyNumberFormat="1" applyFill="1" applyBorder="1" applyAlignment="1" applyProtection="1">
      <alignment horizontal="right"/>
      <protection hidden="1"/>
    </xf>
    <xf numFmtId="0" fontId="3" fillId="0" borderId="18" xfId="0" applyFont="1" applyBorder="1" applyAlignment="1">
      <alignment/>
    </xf>
    <xf numFmtId="0" fontId="0" fillId="24" borderId="19" xfId="0" applyFill="1" applyBorder="1" applyAlignment="1">
      <alignment horizontal="right"/>
    </xf>
    <xf numFmtId="0" fontId="0" fillId="24" borderId="18" xfId="0" applyFill="1" applyBorder="1" applyAlignment="1">
      <alignment horizontal="right"/>
    </xf>
    <xf numFmtId="2" fontId="0" fillId="19" borderId="12" xfId="0" applyNumberFormat="1" applyFill="1" applyBorder="1" applyAlignment="1" applyProtection="1">
      <alignment horizontal="right"/>
      <protection locked="0"/>
    </xf>
    <xf numFmtId="2" fontId="0" fillId="19" borderId="20" xfId="0" applyNumberFormat="1" applyFill="1" applyBorder="1" applyAlignment="1" applyProtection="1">
      <alignment horizontal="right"/>
      <protection locked="0"/>
    </xf>
    <xf numFmtId="0" fontId="0" fillId="24" borderId="21" xfId="0" applyFill="1" applyBorder="1" applyAlignment="1">
      <alignment horizontal="right"/>
    </xf>
    <xf numFmtId="2" fontId="0" fillId="19" borderId="22" xfId="0" applyNumberFormat="1" applyFill="1" applyBorder="1" applyAlignment="1" applyProtection="1">
      <alignment horizontal="right"/>
      <protection locked="0"/>
    </xf>
    <xf numFmtId="0" fontId="3" fillId="0" borderId="15" xfId="0" applyFont="1" applyBorder="1" applyAlignment="1">
      <alignment/>
    </xf>
    <xf numFmtId="1" fontId="0" fillId="4" borderId="11" xfId="0" applyNumberFormat="1" applyFill="1" applyBorder="1" applyAlignment="1" applyProtection="1">
      <alignment horizontal="right"/>
      <protection hidden="1"/>
    </xf>
    <xf numFmtId="1" fontId="0" fillId="4" borderId="17" xfId="0" applyNumberFormat="1" applyFill="1" applyBorder="1" applyAlignment="1">
      <alignment horizontal="right"/>
    </xf>
    <xf numFmtId="0" fontId="0" fillId="19" borderId="17" xfId="0" applyFill="1" applyBorder="1" applyAlignment="1" applyProtection="1">
      <alignment horizontal="right"/>
      <protection locked="0"/>
    </xf>
    <xf numFmtId="0" fontId="0" fillId="19" borderId="10" xfId="0" applyFill="1" applyBorder="1" applyAlignment="1" applyProtection="1">
      <alignment horizontal="right"/>
      <protection locked="0"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12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13" fillId="25" borderId="10" xfId="0" applyFont="1" applyFill="1" applyBorder="1" applyAlignment="1">
      <alignment horizontal="right"/>
    </xf>
    <xf numFmtId="0" fontId="14" fillId="25" borderId="10" xfId="0" applyFont="1" applyFill="1" applyBorder="1" applyAlignment="1">
      <alignment horizontal="right"/>
    </xf>
    <xf numFmtId="0" fontId="13" fillId="25" borderId="11" xfId="0" applyFont="1" applyFill="1" applyBorder="1" applyAlignment="1">
      <alignment horizontal="right"/>
    </xf>
    <xf numFmtId="0" fontId="14" fillId="25" borderId="18" xfId="0" applyFont="1" applyFill="1" applyBorder="1" applyAlignment="1">
      <alignment horizontal="right"/>
    </xf>
    <xf numFmtId="0" fontId="14" fillId="25" borderId="11" xfId="0" applyFont="1" applyFill="1" applyBorder="1" applyAlignment="1">
      <alignment horizontal="right"/>
    </xf>
    <xf numFmtId="0" fontId="0" fillId="26" borderId="11" xfId="0" applyFill="1" applyBorder="1" applyAlignment="1">
      <alignment horizontal="right"/>
    </xf>
    <xf numFmtId="0" fontId="0" fillId="26" borderId="17" xfId="0" applyFill="1" applyBorder="1" applyAlignment="1">
      <alignment horizontal="right"/>
    </xf>
    <xf numFmtId="0" fontId="0" fillId="26" borderId="23" xfId="0" applyFill="1" applyBorder="1" applyAlignment="1">
      <alignment horizontal="right"/>
    </xf>
    <xf numFmtId="1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6" fontId="7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7" borderId="0" xfId="0" applyNumberFormat="1" applyFill="1" applyAlignment="1">
      <alignment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3" fillId="11" borderId="0" xfId="0" applyFont="1" applyFill="1" applyAlignment="1">
      <alignment/>
    </xf>
    <xf numFmtId="0" fontId="8" fillId="21" borderId="0" xfId="0" applyFont="1" applyFill="1" applyAlignment="1">
      <alignment horizontal="center"/>
    </xf>
    <xf numFmtId="0" fontId="13" fillId="25" borderId="21" xfId="0" applyFont="1" applyFill="1" applyBorder="1" applyAlignment="1">
      <alignment horizontal="center"/>
    </xf>
    <xf numFmtId="0" fontId="13" fillId="25" borderId="22" xfId="0" applyFont="1" applyFill="1" applyBorder="1" applyAlignment="1">
      <alignment horizontal="center"/>
    </xf>
    <xf numFmtId="0" fontId="14" fillId="21" borderId="0" xfId="0" applyFont="1" applyFill="1" applyAlignment="1">
      <alignment horizontal="center"/>
    </xf>
    <xf numFmtId="0" fontId="13" fillId="25" borderId="18" xfId="0" applyFont="1" applyFill="1" applyBorder="1" applyAlignment="1">
      <alignment horizontal="center"/>
    </xf>
    <xf numFmtId="0" fontId="13" fillId="25" borderId="20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38100</xdr:rowOff>
    </xdr:from>
    <xdr:to>
      <xdr:col>7</xdr:col>
      <xdr:colOff>9525</xdr:colOff>
      <xdr:row>13</xdr:row>
      <xdr:rowOff>95250</xdr:rowOff>
    </xdr:to>
    <xdr:pic>
      <xdr:nvPicPr>
        <xdr:cNvPr id="1" name="Picture 2" descr="K:\Org\Grafikk\norsk friidrett\Logo ligge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100"/>
          <a:ext cx="46767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L38"/>
  <sheetViews>
    <sheetView showGridLines="0" showRowColHeaders="0" tabSelected="1" showOutlineSymbols="0" workbookViewId="0" topLeftCell="A1">
      <selection activeCell="H10" sqref="H10"/>
    </sheetView>
  </sheetViews>
  <sheetFormatPr defaultColWidth="11.421875" defaultRowHeight="12.75"/>
  <cols>
    <col min="13" max="13" width="14.28125" style="0" customWidth="1"/>
    <col min="14" max="14" width="5.421875" style="0" customWidth="1"/>
    <col min="15" max="15" width="14.28125" style="0" customWidth="1"/>
  </cols>
  <sheetData>
    <row r="3" ht="12.75">
      <c r="C3" s="10"/>
    </row>
    <row r="15" s="9" customFormat="1" ht="30">
      <c r="B15" s="9" t="s">
        <v>65</v>
      </c>
    </row>
    <row r="18" spans="2:4" s="8" customFormat="1" ht="15.75">
      <c r="B18" s="31" t="s">
        <v>64</v>
      </c>
      <c r="C18" s="31"/>
      <c r="D18" s="31"/>
    </row>
    <row r="22" spans="2:12" ht="12.75">
      <c r="B22" s="32" t="s">
        <v>50</v>
      </c>
      <c r="C22" s="32"/>
      <c r="D22" s="32"/>
      <c r="E22" s="32"/>
      <c r="F22" s="32"/>
      <c r="H22" s="49" t="s">
        <v>43</v>
      </c>
      <c r="I22" s="49"/>
      <c r="J22" s="49"/>
      <c r="K22" s="49"/>
      <c r="L22" s="49"/>
    </row>
    <row r="23" spans="8:12" ht="12.75">
      <c r="H23" s="50" t="s">
        <v>44</v>
      </c>
      <c r="I23" s="49"/>
      <c r="J23" s="49"/>
      <c r="K23" s="49"/>
      <c r="L23" s="49"/>
    </row>
    <row r="24" spans="2:12" ht="12.75">
      <c r="B24" s="27" t="s">
        <v>28</v>
      </c>
      <c r="C24" s="27"/>
      <c r="D24" s="27"/>
      <c r="E24" s="27"/>
      <c r="F24" s="27"/>
      <c r="H24" s="49" t="s">
        <v>45</v>
      </c>
      <c r="I24" s="49"/>
      <c r="J24" s="49"/>
      <c r="K24" s="49"/>
      <c r="L24" s="49"/>
    </row>
    <row r="25" spans="2:12" ht="12.75">
      <c r="B25" s="28" t="s">
        <v>29</v>
      </c>
      <c r="C25" s="27"/>
      <c r="D25" s="27"/>
      <c r="E25" s="27"/>
      <c r="F25" s="27"/>
      <c r="H25" s="49" t="s">
        <v>46</v>
      </c>
      <c r="I25" s="49"/>
      <c r="J25" s="49"/>
      <c r="K25" s="49"/>
      <c r="L25" s="49"/>
    </row>
    <row r="26" spans="2:12" ht="12.75">
      <c r="B26" s="28" t="s">
        <v>30</v>
      </c>
      <c r="C26" s="27"/>
      <c r="D26" s="27"/>
      <c r="E26" s="27"/>
      <c r="F26" s="27"/>
      <c r="H26" s="49" t="s">
        <v>47</v>
      </c>
      <c r="I26" s="49"/>
      <c r="J26" s="49"/>
      <c r="K26" s="49"/>
      <c r="L26" s="49"/>
    </row>
    <row r="28" spans="2:12" ht="12.75">
      <c r="B28" s="29" t="s">
        <v>49</v>
      </c>
      <c r="C28" s="29"/>
      <c r="D28" s="29"/>
      <c r="E28" s="29"/>
      <c r="F28" s="29"/>
      <c r="H28" s="34" t="s">
        <v>34</v>
      </c>
      <c r="I28" s="35"/>
      <c r="J28" s="35"/>
      <c r="K28" s="35"/>
      <c r="L28" s="35"/>
    </row>
    <row r="29" spans="2:12" ht="12.75">
      <c r="B29" s="29" t="s">
        <v>48</v>
      </c>
      <c r="C29" s="29"/>
      <c r="D29" s="29"/>
      <c r="E29" s="29"/>
      <c r="F29" s="29"/>
      <c r="H29" s="35" t="s">
        <v>35</v>
      </c>
      <c r="I29" s="35"/>
      <c r="J29" s="35"/>
      <c r="K29" s="35"/>
      <c r="L29" s="35"/>
    </row>
    <row r="30" spans="2:12" ht="12.75">
      <c r="B30" s="51"/>
      <c r="C30" s="51"/>
      <c r="D30" s="51"/>
      <c r="E30" s="51"/>
      <c r="F30" s="51"/>
      <c r="H30" s="35" t="s">
        <v>36</v>
      </c>
      <c r="I30" s="35"/>
      <c r="J30" s="35"/>
      <c r="K30" s="35"/>
      <c r="L30" s="35"/>
    </row>
    <row r="31" spans="2:12" ht="12.75">
      <c r="B31" s="30" t="s">
        <v>42</v>
      </c>
      <c r="C31" s="30"/>
      <c r="D31" s="30"/>
      <c r="E31" s="30"/>
      <c r="F31" s="30"/>
      <c r="H31" s="35" t="s">
        <v>37</v>
      </c>
      <c r="I31" s="35"/>
      <c r="J31" s="35"/>
      <c r="K31" s="35"/>
      <c r="L31" s="35"/>
    </row>
    <row r="32" spans="2:12" ht="12.75">
      <c r="B32" s="30" t="s">
        <v>33</v>
      </c>
      <c r="C32" s="30"/>
      <c r="D32" s="30"/>
      <c r="E32" s="30"/>
      <c r="F32" s="30"/>
      <c r="H32" s="35" t="s">
        <v>67</v>
      </c>
      <c r="I32" s="35"/>
      <c r="J32" s="35"/>
      <c r="K32" s="35"/>
      <c r="L32" s="35"/>
    </row>
    <row r="33" spans="2:6" ht="12.75">
      <c r="B33" s="30" t="s">
        <v>31</v>
      </c>
      <c r="C33" s="30"/>
      <c r="D33" s="30"/>
      <c r="E33" s="30"/>
      <c r="F33" s="30"/>
    </row>
    <row r="34" spans="2:12" ht="12.75">
      <c r="B34" s="30" t="s">
        <v>32</v>
      </c>
      <c r="C34" s="30"/>
      <c r="D34" s="30"/>
      <c r="E34" s="30"/>
      <c r="F34" s="30"/>
      <c r="H34" s="82" t="s">
        <v>69</v>
      </c>
      <c r="I34" s="82"/>
      <c r="J34" s="82"/>
      <c r="K34" s="82"/>
      <c r="L34" s="82"/>
    </row>
    <row r="35" spans="2:6" ht="12.75">
      <c r="B35" s="51"/>
      <c r="C35" s="51"/>
      <c r="D35" s="51"/>
      <c r="E35" s="51"/>
      <c r="F35" s="51"/>
    </row>
    <row r="36" spans="2:12" ht="18.75">
      <c r="B36" s="83" t="s">
        <v>68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8" ht="12.75">
      <c r="B38" s="64">
        <v>40688</v>
      </c>
    </row>
    <row r="40" s="65" customFormat="1" ht="8.25"/>
  </sheetData>
  <sheetProtection password="CCED" sheet="1" objects="1" scenarios="1" selectLockedCells="1" selectUnlockedCells="1"/>
  <mergeCells count="1">
    <mergeCell ref="B36:L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E33"/>
  <sheetViews>
    <sheetView showGridLines="0" showRowColHeaders="0" showOutlineSymbols="0" zoomScalePageLayoutView="0" workbookViewId="0" topLeftCell="A1">
      <selection activeCell="D6" sqref="D6"/>
    </sheetView>
  </sheetViews>
  <sheetFormatPr defaultColWidth="11.421875" defaultRowHeight="12.75"/>
  <cols>
    <col min="7" max="12" width="11.421875" style="0" hidden="1" customWidth="1"/>
    <col min="13" max="28" width="0" style="0" hidden="1" customWidth="1"/>
    <col min="29" max="29" width="17.421875" style="0" hidden="1" customWidth="1"/>
  </cols>
  <sheetData>
    <row r="1" spans="1:12" s="20" customFormat="1" ht="33.75">
      <c r="A1" s="54"/>
      <c r="G1" s="72"/>
      <c r="H1" s="72"/>
      <c r="I1" s="72"/>
      <c r="J1" s="72"/>
      <c r="K1" s="72"/>
      <c r="L1" s="72"/>
    </row>
    <row r="2" spans="2:31" ht="26.25">
      <c r="B2" s="1" t="s">
        <v>19</v>
      </c>
      <c r="C2" s="1"/>
      <c r="D2" s="1"/>
      <c r="E2" s="1"/>
      <c r="F2" s="1"/>
      <c r="G2" s="73"/>
      <c r="H2" s="73"/>
      <c r="I2" s="73"/>
      <c r="J2" s="73"/>
      <c r="K2" s="73"/>
      <c r="L2" s="7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7:12" ht="12.75">
      <c r="G3" s="74"/>
      <c r="H3" s="74"/>
      <c r="I3" s="74"/>
      <c r="J3" s="74"/>
      <c r="K3" s="74"/>
      <c r="L3" s="74"/>
    </row>
    <row r="4" spans="2:12" ht="15.75">
      <c r="B4" s="58" t="s">
        <v>0</v>
      </c>
      <c r="C4" s="84" t="s">
        <v>1</v>
      </c>
      <c r="D4" s="85"/>
      <c r="E4" s="58" t="s">
        <v>2</v>
      </c>
      <c r="G4" s="75" t="s">
        <v>3</v>
      </c>
      <c r="H4" s="75" t="s">
        <v>4</v>
      </c>
      <c r="I4" s="75" t="s">
        <v>5</v>
      </c>
      <c r="J4" s="74"/>
      <c r="K4" s="74"/>
      <c r="L4" s="74"/>
    </row>
    <row r="5" spans="2:12" ht="15">
      <c r="B5" s="21"/>
      <c r="C5" s="60" t="s">
        <v>38</v>
      </c>
      <c r="D5" s="59" t="s">
        <v>39</v>
      </c>
      <c r="E5" s="37"/>
      <c r="F5" s="3"/>
      <c r="G5" s="76"/>
      <c r="H5" s="76"/>
      <c r="I5" s="76"/>
      <c r="J5" s="74"/>
      <c r="K5" s="74"/>
      <c r="L5" s="74"/>
    </row>
    <row r="6" spans="2:29" ht="12.75">
      <c r="B6" s="38" t="s">
        <v>6</v>
      </c>
      <c r="C6" s="61"/>
      <c r="D6" s="40"/>
      <c r="E6" s="36">
        <f>IF(D6=0,0,ROUNDDOWN(AC6,0))</f>
        <v>0</v>
      </c>
      <c r="G6" s="77">
        <v>25.4347</v>
      </c>
      <c r="H6" s="78">
        <v>18</v>
      </c>
      <c r="I6" s="79">
        <v>1.81</v>
      </c>
      <c r="J6" s="74"/>
      <c r="K6" s="74"/>
      <c r="L6" s="74"/>
      <c r="AC6" s="7">
        <f>SUM(G6*(H6-D6)^I6)</f>
        <v>4758.497590837939</v>
      </c>
    </row>
    <row r="7" spans="2:29" ht="12.75">
      <c r="B7" s="39" t="s">
        <v>8</v>
      </c>
      <c r="C7" s="62"/>
      <c r="D7" s="41"/>
      <c r="E7" s="17">
        <f>IF(D7=0,0,ROUNDDOWN(AC7,0))</f>
        <v>0</v>
      </c>
      <c r="G7" s="77">
        <v>1.53775</v>
      </c>
      <c r="H7" s="78">
        <v>82</v>
      </c>
      <c r="I7" s="79">
        <v>1.81</v>
      </c>
      <c r="J7" s="74"/>
      <c r="K7" s="74"/>
      <c r="L7" s="74"/>
      <c r="AC7" s="7">
        <f>SUM(G7*(H7-D7)^I7)</f>
        <v>4475.986917668475</v>
      </c>
    </row>
    <row r="8" spans="2:29" ht="12.75">
      <c r="B8" s="24" t="s">
        <v>10</v>
      </c>
      <c r="C8" s="47"/>
      <c r="D8" s="18"/>
      <c r="E8" s="17">
        <f>IF(C8=0,0,ROUNDDOWN(AC8,0))</f>
        <v>0</v>
      </c>
      <c r="G8" s="77">
        <v>0.03768</v>
      </c>
      <c r="H8" s="78">
        <v>480</v>
      </c>
      <c r="I8" s="79">
        <v>1.85</v>
      </c>
      <c r="J8" s="74"/>
      <c r="K8" s="74">
        <f>60*C8+D8</f>
        <v>0</v>
      </c>
      <c r="L8" s="74"/>
      <c r="AC8" s="7">
        <f>SUM(G8*(H8-K8)^I8)</f>
        <v>3438.8020998843294</v>
      </c>
    </row>
    <row r="9" spans="2:29" ht="12.75">
      <c r="B9" s="23" t="s">
        <v>11</v>
      </c>
      <c r="C9" s="61"/>
      <c r="D9" s="18"/>
      <c r="E9" s="45">
        <f>IF(D9=0,0,ROUNDDOWN(AC9,0))</f>
        <v>0</v>
      </c>
      <c r="G9" s="77">
        <v>5.74352</v>
      </c>
      <c r="H9" s="78">
        <v>28.5</v>
      </c>
      <c r="I9" s="79">
        <v>1.92</v>
      </c>
      <c r="J9" s="74"/>
      <c r="K9" s="74"/>
      <c r="L9" s="74"/>
      <c r="AC9" s="7">
        <f>SUM(G9*(H9-D9)^I9)</f>
        <v>3568.45536530502</v>
      </c>
    </row>
    <row r="10" spans="2:12" ht="15">
      <c r="B10" s="21"/>
      <c r="C10" s="44"/>
      <c r="D10" s="59" t="s">
        <v>40</v>
      </c>
      <c r="E10" s="37"/>
      <c r="F10" s="3"/>
      <c r="G10" s="76"/>
      <c r="H10" s="76"/>
      <c r="I10" s="76"/>
      <c r="J10" s="74"/>
      <c r="K10" s="74"/>
      <c r="L10" s="74"/>
    </row>
    <row r="11" spans="2:29" ht="12.75">
      <c r="B11" s="38" t="s">
        <v>12</v>
      </c>
      <c r="C11" s="61"/>
      <c r="D11" s="41"/>
      <c r="E11" s="46">
        <f aca="true" t="shared" si="0" ref="E11:E16">IF(D11=0,0,ROUNDDOWN(AC11,0))</f>
        <v>0</v>
      </c>
      <c r="G11" s="77">
        <v>0.8465</v>
      </c>
      <c r="H11" s="78">
        <v>75</v>
      </c>
      <c r="I11" s="79">
        <v>1.42</v>
      </c>
      <c r="J11" s="74"/>
      <c r="K11" s="74">
        <f>D11*100</f>
        <v>0</v>
      </c>
      <c r="L11" s="74"/>
      <c r="AC11" s="7" t="e">
        <f>SUM(G11*(K11-H11)^I11)</f>
        <v>#NUM!</v>
      </c>
    </row>
    <row r="12" spans="2:29" ht="12.75">
      <c r="B12" s="39" t="s">
        <v>13</v>
      </c>
      <c r="C12" s="63"/>
      <c r="D12" s="41"/>
      <c r="E12" s="11">
        <f t="shared" si="0"/>
        <v>0</v>
      </c>
      <c r="G12" s="77">
        <v>0.2797</v>
      </c>
      <c r="H12" s="78">
        <v>100</v>
      </c>
      <c r="I12" s="79">
        <v>1.35</v>
      </c>
      <c r="J12" s="74"/>
      <c r="K12" s="74">
        <f>D12*100</f>
        <v>0</v>
      </c>
      <c r="L12" s="74"/>
      <c r="AC12" s="7" t="e">
        <f>SUM(G12*(K12-H12)^I12)</f>
        <v>#NUM!</v>
      </c>
    </row>
    <row r="13" spans="2:29" ht="12.75">
      <c r="B13" s="39" t="s">
        <v>14</v>
      </c>
      <c r="C13" s="63"/>
      <c r="D13" s="41"/>
      <c r="E13" s="11">
        <f t="shared" si="0"/>
        <v>0</v>
      </c>
      <c r="G13" s="77">
        <v>0.14354</v>
      </c>
      <c r="H13" s="78">
        <v>220</v>
      </c>
      <c r="I13" s="79">
        <v>1.4</v>
      </c>
      <c r="J13" s="74"/>
      <c r="K13" s="74">
        <f>D13*100</f>
        <v>0</v>
      </c>
      <c r="L13" s="74"/>
      <c r="AC13" s="7" t="e">
        <f>SUM(G13*(K13-H13)^I13)</f>
        <v>#NUM!</v>
      </c>
    </row>
    <row r="14" spans="2:29" ht="12.75">
      <c r="B14" s="39" t="s">
        <v>15</v>
      </c>
      <c r="C14" s="63"/>
      <c r="D14" s="41"/>
      <c r="E14" s="11">
        <f t="shared" si="0"/>
        <v>0</v>
      </c>
      <c r="G14" s="77">
        <v>51.39</v>
      </c>
      <c r="H14" s="78">
        <v>1.5</v>
      </c>
      <c r="I14" s="79">
        <v>1.05</v>
      </c>
      <c r="J14" s="74"/>
      <c r="K14" s="74"/>
      <c r="L14" s="74"/>
      <c r="AC14" s="7" t="e">
        <f>SUM(G14*(D14-H14)^I14)</f>
        <v>#NUM!</v>
      </c>
    </row>
    <row r="15" spans="2:29" ht="12.75">
      <c r="B15" s="39" t="s">
        <v>16</v>
      </c>
      <c r="C15" s="63"/>
      <c r="D15" s="41"/>
      <c r="E15" s="11">
        <f t="shared" si="0"/>
        <v>0</v>
      </c>
      <c r="G15" s="77">
        <v>12.91</v>
      </c>
      <c r="H15" s="78">
        <v>4</v>
      </c>
      <c r="I15" s="79">
        <v>1.1</v>
      </c>
      <c r="J15" s="74"/>
      <c r="K15" s="74"/>
      <c r="L15" s="74"/>
      <c r="AC15" s="7" t="e">
        <f>SUM(G15*(D15-H15)^I15)</f>
        <v>#NUM!</v>
      </c>
    </row>
    <row r="16" spans="2:29" ht="12.75">
      <c r="B16" s="42" t="s">
        <v>17</v>
      </c>
      <c r="C16" s="62"/>
      <c r="D16" s="43"/>
      <c r="E16" s="12">
        <f t="shared" si="0"/>
        <v>0</v>
      </c>
      <c r="G16" s="77">
        <v>10.14</v>
      </c>
      <c r="H16" s="78">
        <v>7</v>
      </c>
      <c r="I16" s="79">
        <v>1.08</v>
      </c>
      <c r="J16" s="74"/>
      <c r="K16" s="74"/>
      <c r="L16" s="74"/>
      <c r="AC16" s="7" t="e">
        <f>SUM(G16*(D16-H16)^I16)</f>
        <v>#NUM!</v>
      </c>
    </row>
    <row r="17" spans="2:12" ht="12.75">
      <c r="B17" s="16"/>
      <c r="C17" s="10"/>
      <c r="D17" s="16"/>
      <c r="E17" s="15"/>
      <c r="G17" s="74"/>
      <c r="H17" s="74"/>
      <c r="I17" s="74"/>
      <c r="J17" s="74"/>
      <c r="K17" s="74"/>
      <c r="L17" s="74"/>
    </row>
    <row r="18" spans="2:12" ht="12.75">
      <c r="B18" s="26" t="s">
        <v>24</v>
      </c>
      <c r="C18" s="26"/>
      <c r="D18" s="14"/>
      <c r="E18" s="13">
        <f>SUM(E6:E16)</f>
        <v>0</v>
      </c>
      <c r="G18" s="74"/>
      <c r="H18" s="74"/>
      <c r="I18" s="74"/>
      <c r="J18" s="74"/>
      <c r="K18" s="74"/>
      <c r="L18" s="74"/>
    </row>
    <row r="19" spans="7:12" ht="12.75">
      <c r="G19" s="74"/>
      <c r="H19" s="74"/>
      <c r="I19" s="74"/>
      <c r="J19" s="74"/>
      <c r="K19" s="74"/>
      <c r="L19" s="74"/>
    </row>
    <row r="20" spans="7:12" ht="12.75">
      <c r="G20" s="74"/>
      <c r="H20" s="74"/>
      <c r="I20" s="74"/>
      <c r="J20" s="74"/>
      <c r="K20" s="74"/>
      <c r="L20" s="74"/>
    </row>
    <row r="21" spans="7:12" ht="12.75">
      <c r="G21" s="74"/>
      <c r="H21" s="74"/>
      <c r="I21" s="74"/>
      <c r="J21" s="74"/>
      <c r="K21" s="74"/>
      <c r="L21" s="74"/>
    </row>
    <row r="22" spans="2:12" ht="12.75">
      <c r="B22" s="52" t="s">
        <v>51</v>
      </c>
      <c r="C22" s="53"/>
      <c r="D22" s="53"/>
      <c r="E22" s="53"/>
      <c r="F22" s="53"/>
      <c r="G22" s="80"/>
      <c r="H22" s="80"/>
      <c r="I22" s="74"/>
      <c r="J22" s="74"/>
      <c r="K22" s="74"/>
      <c r="L22" s="74"/>
    </row>
    <row r="23" spans="2:12" ht="12.75">
      <c r="B23" s="53" t="s">
        <v>52</v>
      </c>
      <c r="C23" s="53"/>
      <c r="D23" s="53"/>
      <c r="E23" s="53"/>
      <c r="F23" s="53"/>
      <c r="G23" s="80"/>
      <c r="H23" s="80"/>
      <c r="I23" s="74"/>
      <c r="J23" s="74"/>
      <c r="K23" s="74"/>
      <c r="L23" s="74"/>
    </row>
    <row r="24" spans="2:12" ht="12.75">
      <c r="B24" s="53" t="s">
        <v>59</v>
      </c>
      <c r="C24" s="53"/>
      <c r="D24" s="53"/>
      <c r="E24" s="53"/>
      <c r="F24" s="53"/>
      <c r="G24" s="80"/>
      <c r="H24" s="80"/>
      <c r="I24" s="74"/>
      <c r="J24" s="74"/>
      <c r="K24" s="74"/>
      <c r="L24" s="74"/>
    </row>
    <row r="25" spans="2:12" ht="12.75">
      <c r="B25" s="53" t="s">
        <v>58</v>
      </c>
      <c r="C25" s="53"/>
      <c r="D25" s="53"/>
      <c r="E25" s="53"/>
      <c r="F25" s="53"/>
      <c r="G25" s="80"/>
      <c r="H25" s="80"/>
      <c r="I25" s="74"/>
      <c r="J25" s="74"/>
      <c r="K25" s="74"/>
      <c r="L25" s="74"/>
    </row>
    <row r="26" spans="7:12" ht="12.75">
      <c r="G26" s="74"/>
      <c r="H26" s="74"/>
      <c r="I26" s="74"/>
      <c r="J26" s="74"/>
      <c r="K26" s="74"/>
      <c r="L26" s="74"/>
    </row>
    <row r="27" spans="2:30" ht="12.75">
      <c r="B27" s="33" t="s">
        <v>42</v>
      </c>
      <c r="C27" s="33"/>
      <c r="D27" s="33"/>
      <c r="E27" s="33"/>
      <c r="F27" s="33"/>
      <c r="G27" s="81"/>
      <c r="H27" s="81"/>
      <c r="I27" s="81"/>
      <c r="J27" s="81"/>
      <c r="K27" s="81"/>
      <c r="L27" s="8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51"/>
    </row>
    <row r="28" spans="2:30" ht="12.75">
      <c r="B28" s="33" t="s">
        <v>33</v>
      </c>
      <c r="C28" s="33"/>
      <c r="D28" s="33"/>
      <c r="E28" s="33"/>
      <c r="F28" s="33"/>
      <c r="G28" s="81"/>
      <c r="H28" s="81"/>
      <c r="I28" s="81"/>
      <c r="J28" s="81"/>
      <c r="K28" s="81"/>
      <c r="L28" s="8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51"/>
    </row>
    <row r="29" spans="2:30" ht="12.75">
      <c r="B29" s="33" t="s">
        <v>31</v>
      </c>
      <c r="C29" s="33"/>
      <c r="D29" s="33"/>
      <c r="E29" s="33"/>
      <c r="F29" s="33"/>
      <c r="G29" s="81"/>
      <c r="H29" s="81"/>
      <c r="I29" s="81"/>
      <c r="J29" s="81"/>
      <c r="K29" s="81"/>
      <c r="L29" s="8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51"/>
    </row>
    <row r="30" spans="2:30" ht="12.75">
      <c r="B30" s="33" t="s">
        <v>32</v>
      </c>
      <c r="C30" s="33"/>
      <c r="D30" s="33"/>
      <c r="E30" s="33"/>
      <c r="F30" s="33"/>
      <c r="G30" s="81"/>
      <c r="H30" s="81"/>
      <c r="I30" s="81"/>
      <c r="J30" s="81"/>
      <c r="K30" s="81"/>
      <c r="L30" s="8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51"/>
    </row>
    <row r="31" spans="7:12" ht="12.75">
      <c r="G31" s="74"/>
      <c r="H31" s="74"/>
      <c r="I31" s="74"/>
      <c r="J31" s="74"/>
      <c r="K31" s="74"/>
      <c r="L31" s="74"/>
    </row>
    <row r="32" spans="2:12" ht="15">
      <c r="B32" s="86" t="s">
        <v>66</v>
      </c>
      <c r="C32" s="86"/>
      <c r="D32" s="86"/>
      <c r="E32" s="86"/>
      <c r="F32" s="86"/>
      <c r="G32" s="74"/>
      <c r="H32" s="74"/>
      <c r="I32" s="74"/>
      <c r="J32" s="74"/>
      <c r="K32" s="74"/>
      <c r="L32" s="74"/>
    </row>
    <row r="33" spans="7:12" ht="12.75">
      <c r="G33" s="74"/>
      <c r="H33" s="74"/>
      <c r="I33" s="74"/>
      <c r="J33" s="74"/>
      <c r="K33" s="74"/>
      <c r="L33" s="74"/>
    </row>
  </sheetData>
  <sheetProtection password="CCED" sheet="1" objects="1" scenarios="1" selectLockedCells="1"/>
  <mergeCells count="2">
    <mergeCell ref="C4:D4"/>
    <mergeCell ref="B32:F32"/>
  </mergeCells>
  <printOptions/>
  <pageMargins left="0.75" right="0.75" top="1" bottom="1" header="0.5" footer="0.5"/>
  <pageSetup horizontalDpi="600" verticalDpi="600" orientation="portrait" paperSize="9" r:id="rId1"/>
  <ignoredErrors>
    <ignoredError sqref="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F27"/>
  <sheetViews>
    <sheetView showGridLines="0" showRowColHeaders="0" showOutlineSymbols="0" zoomScalePageLayoutView="0" workbookViewId="0" topLeftCell="A1">
      <selection activeCell="D6" sqref="D6"/>
    </sheetView>
  </sheetViews>
  <sheetFormatPr defaultColWidth="11.421875" defaultRowHeight="12.75"/>
  <cols>
    <col min="6" max="6" width="13.28125" style="0" customWidth="1"/>
    <col min="7" max="8" width="11.421875" style="0" hidden="1" customWidth="1"/>
    <col min="9" max="9" width="11.421875" style="70" hidden="1" customWidth="1"/>
    <col min="10" max="28" width="11.421875" style="0" hidden="1" customWidth="1"/>
    <col min="29" max="29" width="16.00390625" style="0" hidden="1" customWidth="1"/>
    <col min="30" max="30" width="11.421875" style="0" hidden="1" customWidth="1"/>
  </cols>
  <sheetData>
    <row r="1" spans="1:32" ht="33">
      <c r="A1" s="20"/>
      <c r="B1" s="20"/>
      <c r="C1" s="20"/>
      <c r="D1" s="20"/>
      <c r="E1" s="20"/>
      <c r="F1" s="20"/>
      <c r="G1" s="20"/>
      <c r="H1" s="20"/>
      <c r="I1" s="66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2:30" ht="26.25">
      <c r="B2" s="1" t="s">
        <v>25</v>
      </c>
      <c r="C2" s="1"/>
      <c r="D2" s="1"/>
      <c r="E2" s="1"/>
      <c r="F2" s="1"/>
      <c r="G2" s="1"/>
      <c r="H2" s="1"/>
      <c r="I2" s="6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2:9" ht="15.75">
      <c r="B4" s="58" t="s">
        <v>0</v>
      </c>
      <c r="C4" s="87" t="s">
        <v>1</v>
      </c>
      <c r="D4" s="88"/>
      <c r="E4" s="58" t="s">
        <v>2</v>
      </c>
      <c r="G4" s="2" t="s">
        <v>3</v>
      </c>
      <c r="H4" s="2" t="s">
        <v>4</v>
      </c>
      <c r="I4" s="68" t="s">
        <v>5</v>
      </c>
    </row>
    <row r="5" spans="2:30" ht="15">
      <c r="B5" s="21"/>
      <c r="C5" s="59" t="s">
        <v>38</v>
      </c>
      <c r="D5" s="57" t="s">
        <v>39</v>
      </c>
      <c r="E5" s="37"/>
      <c r="F5" s="3"/>
      <c r="G5" s="3"/>
      <c r="H5" s="3"/>
      <c r="I5" s="6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29" ht="12.75">
      <c r="B6" s="25" t="s">
        <v>7</v>
      </c>
      <c r="C6" s="62"/>
      <c r="D6" s="18"/>
      <c r="E6" s="46">
        <f>IF(D6=0,0,ROUNDDOWN(AC6,0))</f>
        <v>0</v>
      </c>
      <c r="G6" s="4">
        <v>4.99087</v>
      </c>
      <c r="H6" s="5">
        <v>42.5</v>
      </c>
      <c r="I6" s="70">
        <v>1.81</v>
      </c>
      <c r="AC6" s="7">
        <f>SUM(G6*(H6-D6)^I6)</f>
        <v>4421.404216677121</v>
      </c>
    </row>
    <row r="7" spans="2:29" ht="12.75">
      <c r="B7" s="24" t="s">
        <v>9</v>
      </c>
      <c r="C7" s="48"/>
      <c r="D7" s="18"/>
      <c r="E7" s="11">
        <f>IF(C7=0,0,ROUNDDOWN(AC7,0))</f>
        <v>0</v>
      </c>
      <c r="G7" s="4">
        <v>0.11193</v>
      </c>
      <c r="H7" s="5">
        <v>254</v>
      </c>
      <c r="I7" s="70">
        <v>1.88</v>
      </c>
      <c r="K7">
        <f>60*C7+D7</f>
        <v>0</v>
      </c>
      <c r="AC7" s="7">
        <f>SUM(G7*(H7-K7)^I7)</f>
        <v>3715.642236953438</v>
      </c>
    </row>
    <row r="8" spans="2:29" ht="12.75">
      <c r="B8" s="23" t="s">
        <v>18</v>
      </c>
      <c r="C8" s="61"/>
      <c r="D8" s="18"/>
      <c r="E8" s="12">
        <f>IF(D8=0,0,ROUNDDOWN(AC8,0))</f>
        <v>0</v>
      </c>
      <c r="G8" s="4">
        <v>9.23076</v>
      </c>
      <c r="H8" s="5">
        <v>26.7</v>
      </c>
      <c r="I8" s="70">
        <v>1.835</v>
      </c>
      <c r="AC8" s="7">
        <f>SUM(G8*(H8-D8)^I8)</f>
        <v>3827.2393573059358</v>
      </c>
    </row>
    <row r="9" spans="2:30" ht="15">
      <c r="B9" s="21"/>
      <c r="C9" s="44"/>
      <c r="D9" s="59" t="s">
        <v>40</v>
      </c>
      <c r="E9" s="37"/>
      <c r="F9" s="3"/>
      <c r="G9" s="3"/>
      <c r="H9" s="3"/>
      <c r="I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29" ht="12.75">
      <c r="B10" s="38" t="s">
        <v>12</v>
      </c>
      <c r="C10" s="61"/>
      <c r="D10" s="41"/>
      <c r="E10" s="46">
        <f>IF(D10=0,0,ROUNDDOWN(AC10,0))</f>
        <v>0</v>
      </c>
      <c r="G10" s="4">
        <v>1.84523</v>
      </c>
      <c r="H10" s="5">
        <v>75</v>
      </c>
      <c r="I10" s="70">
        <v>1.348</v>
      </c>
      <c r="K10">
        <f>D10*100</f>
        <v>0</v>
      </c>
      <c r="AC10" s="7" t="e">
        <f>SUM(G10*(K10-H10)^I10)</f>
        <v>#NUM!</v>
      </c>
    </row>
    <row r="11" spans="2:29" ht="12.75">
      <c r="B11" s="39" t="s">
        <v>14</v>
      </c>
      <c r="C11" s="63"/>
      <c r="D11" s="41"/>
      <c r="E11" s="11">
        <f>IF(D11=0,0,ROUNDDOWN(AC11,0))</f>
        <v>0</v>
      </c>
      <c r="G11" s="4">
        <v>0.188807</v>
      </c>
      <c r="H11" s="5">
        <v>210</v>
      </c>
      <c r="I11" s="70">
        <v>1.41</v>
      </c>
      <c r="K11">
        <f>D11*100</f>
        <v>0</v>
      </c>
      <c r="AC11" s="7" t="e">
        <f>SUM(G11*(K11-H11)^I11)</f>
        <v>#NUM!</v>
      </c>
    </row>
    <row r="12" spans="2:29" ht="12.75">
      <c r="B12" s="39" t="s">
        <v>15</v>
      </c>
      <c r="C12" s="63"/>
      <c r="D12" s="41"/>
      <c r="E12" s="11">
        <f>IF(D12=0,0,ROUNDDOWN(AC12,0))</f>
        <v>0</v>
      </c>
      <c r="G12" s="4">
        <v>56.0211</v>
      </c>
      <c r="H12" s="5">
        <v>1.5</v>
      </c>
      <c r="I12" s="70">
        <v>1.05</v>
      </c>
      <c r="AC12" s="7" t="e">
        <f>SUM(G12*(D12-H12)^I12)</f>
        <v>#NUM!</v>
      </c>
    </row>
    <row r="13" spans="2:29" ht="12.75">
      <c r="B13" s="39" t="s">
        <v>17</v>
      </c>
      <c r="C13" s="62"/>
      <c r="D13" s="41"/>
      <c r="E13" s="11">
        <f>IF(D13=0,0,ROUNDDOWN(AC13,0))</f>
        <v>0</v>
      </c>
      <c r="G13" s="4">
        <v>15.9803</v>
      </c>
      <c r="H13" s="5">
        <v>3.8</v>
      </c>
      <c r="I13" s="70">
        <v>1.04</v>
      </c>
      <c r="AC13" s="7" t="e">
        <f>SUM(G13*(D13-H13)^I13)</f>
        <v>#NUM!</v>
      </c>
    </row>
    <row r="14" ht="13.5" thickBot="1"/>
    <row r="15" spans="2:5" ht="13.5" thickBot="1">
      <c r="B15" s="22" t="s">
        <v>24</v>
      </c>
      <c r="C15" s="22"/>
      <c r="E15" s="19">
        <f>SUM(E6:E13)</f>
        <v>0</v>
      </c>
    </row>
    <row r="18" spans="2:8" ht="12.75">
      <c r="B18" s="52" t="s">
        <v>51</v>
      </c>
      <c r="C18" s="53"/>
      <c r="D18" s="53"/>
      <c r="E18" s="53"/>
      <c r="F18" s="53"/>
      <c r="G18" s="53"/>
      <c r="H18" s="53"/>
    </row>
    <row r="19" spans="2:8" ht="12.75">
      <c r="B19" s="53" t="s">
        <v>53</v>
      </c>
      <c r="C19" s="53"/>
      <c r="D19" s="53"/>
      <c r="E19" s="53"/>
      <c r="F19" s="53"/>
      <c r="G19" s="53"/>
      <c r="H19" s="53"/>
    </row>
    <row r="20" spans="2:8" ht="12.75">
      <c r="B20" s="53" t="s">
        <v>54</v>
      </c>
      <c r="C20" s="53"/>
      <c r="D20" s="53"/>
      <c r="E20" s="53"/>
      <c r="F20" s="53"/>
      <c r="G20" s="53"/>
      <c r="H20" s="53"/>
    </row>
    <row r="22" spans="2:31" ht="12.75">
      <c r="B22" s="33" t="s">
        <v>42</v>
      </c>
      <c r="C22" s="33"/>
      <c r="D22" s="33"/>
      <c r="E22" s="33"/>
      <c r="F22" s="33"/>
      <c r="G22" s="33"/>
      <c r="H22" s="33"/>
      <c r="I22" s="71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51"/>
    </row>
    <row r="23" spans="2:31" ht="12.75">
      <c r="B23" s="33" t="s">
        <v>33</v>
      </c>
      <c r="C23" s="33"/>
      <c r="D23" s="33"/>
      <c r="E23" s="33"/>
      <c r="F23" s="33"/>
      <c r="G23" s="33"/>
      <c r="H23" s="33"/>
      <c r="I23" s="71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51"/>
    </row>
    <row r="24" spans="2:31" ht="12.75">
      <c r="B24" s="33" t="s">
        <v>31</v>
      </c>
      <c r="C24" s="33"/>
      <c r="D24" s="33"/>
      <c r="E24" s="33"/>
      <c r="F24" s="33"/>
      <c r="G24" s="33"/>
      <c r="H24" s="33"/>
      <c r="I24" s="7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51"/>
    </row>
    <row r="25" spans="2:31" ht="12.75">
      <c r="B25" s="33" t="s">
        <v>32</v>
      </c>
      <c r="C25" s="33"/>
      <c r="D25" s="33"/>
      <c r="E25" s="33"/>
      <c r="F25" s="33"/>
      <c r="G25" s="33"/>
      <c r="H25" s="33"/>
      <c r="I25" s="7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51"/>
    </row>
    <row r="27" spans="2:6" ht="15">
      <c r="B27" s="86" t="s">
        <v>66</v>
      </c>
      <c r="C27" s="86"/>
      <c r="D27" s="86"/>
      <c r="E27" s="86"/>
      <c r="F27" s="86"/>
    </row>
  </sheetData>
  <sheetProtection password="CCED" sheet="1" objects="1" scenarios="1" selectLockedCells="1"/>
  <mergeCells count="2">
    <mergeCell ref="C4:D4"/>
    <mergeCell ref="B27:F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M30"/>
  <sheetViews>
    <sheetView showGridLines="0" showRowColHeaders="0" showOutlineSymbols="0" zoomScalePageLayoutView="0" workbookViewId="0" topLeftCell="A1">
      <selection activeCell="D6" sqref="D6"/>
    </sheetView>
  </sheetViews>
  <sheetFormatPr defaultColWidth="11.421875" defaultRowHeight="12.75"/>
  <cols>
    <col min="7" max="8" width="11.421875" style="0" hidden="1" customWidth="1"/>
    <col min="9" max="9" width="11.421875" style="70" hidden="1" customWidth="1"/>
    <col min="10" max="28" width="11.421875" style="0" hidden="1" customWidth="1"/>
    <col min="29" max="29" width="18.00390625" style="0" hidden="1" customWidth="1"/>
  </cols>
  <sheetData>
    <row r="1" s="20" customFormat="1" ht="33">
      <c r="I1" s="66"/>
    </row>
    <row r="2" spans="2:30" ht="26.25">
      <c r="B2" s="1" t="s">
        <v>20</v>
      </c>
      <c r="C2" s="1"/>
      <c r="D2" s="1"/>
      <c r="E2" s="1"/>
      <c r="F2" s="1"/>
      <c r="G2" s="1"/>
      <c r="H2" s="1"/>
      <c r="I2" s="6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2:9" ht="15.75">
      <c r="B4" s="58" t="s">
        <v>0</v>
      </c>
      <c r="C4" s="87" t="s">
        <v>1</v>
      </c>
      <c r="D4" s="88"/>
      <c r="E4" s="58" t="s">
        <v>2</v>
      </c>
      <c r="G4" s="2" t="s">
        <v>3</v>
      </c>
      <c r="H4" s="2" t="s">
        <v>4</v>
      </c>
      <c r="I4" s="68" t="s">
        <v>5</v>
      </c>
    </row>
    <row r="5" spans="2:30" ht="15">
      <c r="B5" s="21"/>
      <c r="C5" s="57" t="s">
        <v>38</v>
      </c>
      <c r="D5" s="59" t="s">
        <v>39</v>
      </c>
      <c r="E5" s="37"/>
      <c r="F5" s="3"/>
      <c r="G5" s="3"/>
      <c r="H5" s="3"/>
      <c r="I5" s="6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29" ht="12.75">
      <c r="B6" s="38" t="s">
        <v>6</v>
      </c>
      <c r="C6" s="61"/>
      <c r="D6" s="41"/>
      <c r="E6" s="46">
        <f>IF(D6=0,0,ROUNDDOWN(AC6,0))</f>
        <v>0</v>
      </c>
      <c r="G6" s="4">
        <v>17.857</v>
      </c>
      <c r="H6" s="5">
        <v>21</v>
      </c>
      <c r="I6" s="70">
        <v>1.81</v>
      </c>
      <c r="AC6" s="7">
        <f>SUM(G6*(H6-D6)^I6)</f>
        <v>4415.96296112072</v>
      </c>
    </row>
    <row r="7" spans="2:29" ht="12.75">
      <c r="B7" s="39" t="s">
        <v>8</v>
      </c>
      <c r="C7" s="62"/>
      <c r="D7" s="41"/>
      <c r="E7" s="11">
        <f>IF(D7=0,0,ROUNDDOWN(AC7,0))</f>
        <v>0</v>
      </c>
      <c r="G7" s="4">
        <v>1.34285</v>
      </c>
      <c r="H7" s="5">
        <v>91.7</v>
      </c>
      <c r="I7" s="70">
        <v>1.81</v>
      </c>
      <c r="AC7" s="7">
        <f>SUM(G7*(H7-D7)^I7)</f>
        <v>4785.3752718107</v>
      </c>
    </row>
    <row r="8" spans="2:39" ht="12.75">
      <c r="B8" s="24" t="s">
        <v>10</v>
      </c>
      <c r="C8" s="47"/>
      <c r="D8" s="18"/>
      <c r="E8" s="11">
        <f>IF(C8=0,0,ROUNDDOWN(AC8,0))</f>
        <v>0</v>
      </c>
      <c r="G8" s="4">
        <v>0.02883</v>
      </c>
      <c r="H8" s="5">
        <v>535</v>
      </c>
      <c r="I8" s="70">
        <v>1.88</v>
      </c>
      <c r="K8">
        <f>60*C8+D8</f>
        <v>0</v>
      </c>
      <c r="AC8" s="7">
        <f>SUM(G8*(H8-K8)^I8)</f>
        <v>3882.842303315456</v>
      </c>
      <c r="AG8" s="51"/>
      <c r="AH8" s="51"/>
      <c r="AI8" s="51"/>
      <c r="AJ8" s="51"/>
      <c r="AK8" s="51"/>
      <c r="AL8" s="51"/>
      <c r="AM8" s="51"/>
    </row>
    <row r="9" spans="2:29" ht="12.75">
      <c r="B9" s="23" t="s">
        <v>18</v>
      </c>
      <c r="C9" s="61"/>
      <c r="D9" s="18"/>
      <c r="E9" s="12">
        <f>IF(D9=0,0,ROUNDDOWN(AC9,0))</f>
        <v>0</v>
      </c>
      <c r="G9" s="4">
        <v>9.23076</v>
      </c>
      <c r="H9" s="5">
        <v>26.7</v>
      </c>
      <c r="I9" s="70">
        <v>1.835</v>
      </c>
      <c r="AC9" s="7">
        <f>SUM(G9*(H9-D9)^I9)</f>
        <v>3827.2393573059358</v>
      </c>
    </row>
    <row r="10" spans="2:30" ht="15">
      <c r="B10" s="21"/>
      <c r="C10" s="44"/>
      <c r="D10" s="59" t="s">
        <v>40</v>
      </c>
      <c r="E10" s="37"/>
      <c r="F10" s="3"/>
      <c r="G10" s="3"/>
      <c r="H10" s="3"/>
      <c r="I10" s="6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29" ht="12.75">
      <c r="B11" s="38" t="s">
        <v>12</v>
      </c>
      <c r="C11" s="61"/>
      <c r="D11" s="41"/>
      <c r="E11" s="46">
        <f aca="true" t="shared" si="0" ref="E11:E16">IF(D11=0,0,ROUNDDOWN(AC11,0))</f>
        <v>0</v>
      </c>
      <c r="G11" s="4">
        <v>1.84523</v>
      </c>
      <c r="H11" s="5">
        <v>75</v>
      </c>
      <c r="I11" s="70">
        <v>1.348</v>
      </c>
      <c r="K11">
        <f>D11*100</f>
        <v>0</v>
      </c>
      <c r="AC11" s="7" t="e">
        <f>SUM(G11*(K11-H11)^I11)</f>
        <v>#NUM!</v>
      </c>
    </row>
    <row r="12" spans="2:29" ht="12.75">
      <c r="B12" s="39" t="s">
        <v>13</v>
      </c>
      <c r="C12" s="63"/>
      <c r="D12" s="41"/>
      <c r="E12" s="11">
        <f t="shared" si="0"/>
        <v>0</v>
      </c>
      <c r="G12" s="4">
        <v>0.44125</v>
      </c>
      <c r="H12" s="5">
        <v>100</v>
      </c>
      <c r="I12" s="70">
        <v>1.35</v>
      </c>
      <c r="K12">
        <f>D12*100</f>
        <v>0</v>
      </c>
      <c r="AC12" s="7" t="e">
        <f>SUM(G12*(K12-H12)^I12)</f>
        <v>#NUM!</v>
      </c>
    </row>
    <row r="13" spans="2:29" ht="12.75">
      <c r="B13" s="39" t="s">
        <v>14</v>
      </c>
      <c r="C13" s="63"/>
      <c r="D13" s="41"/>
      <c r="E13" s="11">
        <f t="shared" si="0"/>
        <v>0</v>
      </c>
      <c r="G13" s="4">
        <v>0.188807</v>
      </c>
      <c r="H13" s="5">
        <v>210</v>
      </c>
      <c r="I13" s="70">
        <v>1.41</v>
      </c>
      <c r="K13">
        <f>D13*100</f>
        <v>0</v>
      </c>
      <c r="AC13" s="7" t="e">
        <f>SUM(G13*(K13-H13)^I13)</f>
        <v>#NUM!</v>
      </c>
    </row>
    <row r="14" spans="2:29" ht="12.75">
      <c r="B14" s="39" t="s">
        <v>15</v>
      </c>
      <c r="C14" s="63"/>
      <c r="D14" s="41"/>
      <c r="E14" s="11">
        <f t="shared" si="0"/>
        <v>0</v>
      </c>
      <c r="G14" s="4">
        <v>56.0211</v>
      </c>
      <c r="H14" s="5">
        <v>1.5</v>
      </c>
      <c r="I14" s="70">
        <v>1.05</v>
      </c>
      <c r="AC14" s="7" t="e">
        <f>SUM(G14*(D14-H14)^I14)</f>
        <v>#NUM!</v>
      </c>
    </row>
    <row r="15" spans="2:29" ht="12.75">
      <c r="B15" s="39" t="s">
        <v>16</v>
      </c>
      <c r="C15" s="63"/>
      <c r="D15" s="41"/>
      <c r="E15" s="11">
        <f t="shared" si="0"/>
        <v>0</v>
      </c>
      <c r="G15" s="4">
        <v>12.3311</v>
      </c>
      <c r="H15" s="5">
        <v>3</v>
      </c>
      <c r="I15" s="70">
        <v>1.1</v>
      </c>
      <c r="AC15" s="7" t="e">
        <f>SUM(G15*(D15-H15)^I15)</f>
        <v>#NUM!</v>
      </c>
    </row>
    <row r="16" spans="2:29" ht="12.75">
      <c r="B16" s="39" t="s">
        <v>17</v>
      </c>
      <c r="C16" s="62"/>
      <c r="D16" s="41"/>
      <c r="E16" s="11">
        <f t="shared" si="0"/>
        <v>0</v>
      </c>
      <c r="G16" s="4">
        <v>15.9803</v>
      </c>
      <c r="H16" s="5">
        <v>3.8</v>
      </c>
      <c r="I16" s="70">
        <v>1.04</v>
      </c>
      <c r="AC16" s="7" t="e">
        <f>SUM(G16*(D16-H16)^I16)</f>
        <v>#NUM!</v>
      </c>
    </row>
    <row r="17" ht="13.5" thickBot="1"/>
    <row r="18" spans="2:5" ht="13.5" thickBot="1">
      <c r="B18" s="22" t="s">
        <v>24</v>
      </c>
      <c r="C18" s="22"/>
      <c r="E18" s="19">
        <f>SUM(E6:E16)</f>
        <v>0</v>
      </c>
    </row>
    <row r="22" spans="2:8" ht="12.75">
      <c r="B22" s="52" t="s">
        <v>51</v>
      </c>
      <c r="C22" s="53"/>
      <c r="D22" s="53"/>
      <c r="E22" s="53"/>
      <c r="F22" s="53"/>
      <c r="G22" s="53"/>
      <c r="H22" s="53"/>
    </row>
    <row r="23" spans="2:8" ht="12.75">
      <c r="B23" s="53" t="s">
        <v>55</v>
      </c>
      <c r="C23" s="53"/>
      <c r="D23" s="53"/>
      <c r="E23" s="53"/>
      <c r="F23" s="53"/>
      <c r="G23" s="53"/>
      <c r="H23" s="53"/>
    </row>
    <row r="25" spans="2:31" ht="12.75">
      <c r="B25" s="33" t="s">
        <v>42</v>
      </c>
      <c r="C25" s="33"/>
      <c r="D25" s="33"/>
      <c r="E25" s="33"/>
      <c r="F25" s="33"/>
      <c r="G25" s="33"/>
      <c r="H25" s="33"/>
      <c r="I25" s="7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51"/>
      <c r="AE25" s="51"/>
    </row>
    <row r="26" spans="2:31" ht="12.75">
      <c r="B26" s="33" t="s">
        <v>33</v>
      </c>
      <c r="C26" s="33"/>
      <c r="D26" s="33"/>
      <c r="E26" s="33"/>
      <c r="F26" s="33"/>
      <c r="G26" s="33"/>
      <c r="H26" s="33"/>
      <c r="I26" s="71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51"/>
      <c r="AE26" s="51"/>
    </row>
    <row r="27" spans="2:31" ht="12.75">
      <c r="B27" s="33" t="s">
        <v>31</v>
      </c>
      <c r="C27" s="33"/>
      <c r="D27" s="33"/>
      <c r="E27" s="33"/>
      <c r="F27" s="33"/>
      <c r="G27" s="33"/>
      <c r="H27" s="33"/>
      <c r="I27" s="71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51"/>
      <c r="AE27" s="51"/>
    </row>
    <row r="28" spans="2:31" ht="12.75">
      <c r="B28" s="33" t="s">
        <v>32</v>
      </c>
      <c r="C28" s="33"/>
      <c r="D28" s="33"/>
      <c r="E28" s="33"/>
      <c r="F28" s="33"/>
      <c r="G28" s="33"/>
      <c r="H28" s="33"/>
      <c r="I28" s="71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51"/>
      <c r="AE28" s="51"/>
    </row>
    <row r="30" spans="2:6" ht="15">
      <c r="B30" s="86" t="s">
        <v>66</v>
      </c>
      <c r="C30" s="86"/>
      <c r="D30" s="86"/>
      <c r="E30" s="86"/>
      <c r="F30" s="86"/>
    </row>
  </sheetData>
  <sheetProtection password="CCED" sheet="1" objects="1" scenarios="1" selectLockedCells="1"/>
  <mergeCells count="2">
    <mergeCell ref="C4:D4"/>
    <mergeCell ref="B30:F30"/>
  </mergeCells>
  <printOptions/>
  <pageMargins left="0.75" right="0.75" top="1" bottom="1" header="0.5" footer="0.5"/>
  <pageSetup orientation="portrait" paperSize="9"/>
  <ignoredErrors>
    <ignoredError sqref="E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2:AM30"/>
  <sheetViews>
    <sheetView showGridLines="0" showRowColHeaders="0" showOutlineSymbols="0" zoomScalePageLayoutView="0" workbookViewId="0" topLeftCell="A1">
      <selection activeCell="D6" sqref="D6"/>
    </sheetView>
  </sheetViews>
  <sheetFormatPr defaultColWidth="11.421875" defaultRowHeight="12.75"/>
  <cols>
    <col min="5" max="5" width="11.57421875" style="0" bestFit="1" customWidth="1"/>
    <col min="7" max="9" width="11.57421875" style="0" hidden="1" customWidth="1"/>
    <col min="10" max="12" width="11.421875" style="0" hidden="1" customWidth="1"/>
    <col min="29" max="29" width="15.57421875" style="0" customWidth="1"/>
  </cols>
  <sheetData>
    <row r="1" s="20" customFormat="1" ht="33"/>
    <row r="2" spans="2:31" ht="26.2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2:9" ht="15.75">
      <c r="B4" s="58" t="s">
        <v>0</v>
      </c>
      <c r="C4" s="87" t="s">
        <v>1</v>
      </c>
      <c r="D4" s="88"/>
      <c r="E4" s="58" t="s">
        <v>2</v>
      </c>
      <c r="G4" s="2" t="s">
        <v>3</v>
      </c>
      <c r="H4" s="2" t="s">
        <v>4</v>
      </c>
      <c r="I4" s="2" t="s">
        <v>5</v>
      </c>
    </row>
    <row r="5" spans="2:9" ht="15">
      <c r="B5" s="21"/>
      <c r="C5" s="60" t="s">
        <v>38</v>
      </c>
      <c r="D5" s="59" t="s">
        <v>39</v>
      </c>
      <c r="E5" s="37"/>
      <c r="F5" s="3"/>
      <c r="G5" s="3"/>
      <c r="H5" s="3"/>
      <c r="I5" s="3"/>
    </row>
    <row r="6" spans="2:29" ht="12.75">
      <c r="B6" s="38" t="s">
        <v>6</v>
      </c>
      <c r="C6" s="61"/>
      <c r="D6" s="41"/>
      <c r="E6" s="46">
        <f>IF(D6=0,0,ROUNDDOWN(AC6,0))</f>
        <v>0</v>
      </c>
      <c r="G6" s="4">
        <v>25.4347</v>
      </c>
      <c r="H6" s="5">
        <v>18</v>
      </c>
      <c r="I6" s="6">
        <v>1.81</v>
      </c>
      <c r="AC6" s="7">
        <f>SUM(G6*(H6-D6)^I6)</f>
        <v>4758.497590837939</v>
      </c>
    </row>
    <row r="7" spans="2:29" ht="12.75">
      <c r="B7" s="39" t="s">
        <v>23</v>
      </c>
      <c r="C7" s="62"/>
      <c r="D7" s="41"/>
      <c r="E7" s="11">
        <f>IF(D7=0,0,ROUNDDOWN(AC7,0))</f>
        <v>0</v>
      </c>
      <c r="G7" s="4">
        <v>2.58503</v>
      </c>
      <c r="H7" s="5">
        <v>60.1</v>
      </c>
      <c r="I7" s="6">
        <v>1.81</v>
      </c>
      <c r="AC7" s="7">
        <f>SUM(G7*(H7-D7)^I7)</f>
        <v>4287.739399349709</v>
      </c>
    </row>
    <row r="8" spans="2:39" ht="12.75">
      <c r="B8" s="24" t="s">
        <v>41</v>
      </c>
      <c r="C8" s="47"/>
      <c r="D8" s="18"/>
      <c r="E8" s="11">
        <f>IF(C8=0,0,ROUNDDOWN(AC8,0))</f>
        <v>0</v>
      </c>
      <c r="G8" s="4">
        <v>0.08713</v>
      </c>
      <c r="H8" s="5">
        <v>305.5</v>
      </c>
      <c r="I8" s="6">
        <v>1.85</v>
      </c>
      <c r="K8">
        <f>60*C8+D8</f>
        <v>0</v>
      </c>
      <c r="AC8" s="7">
        <f>SUM(G8*(H8-K8)^I8)</f>
        <v>3446.977598625589</v>
      </c>
      <c r="AG8" s="51"/>
      <c r="AH8" s="51"/>
      <c r="AI8" s="51"/>
      <c r="AJ8" s="51"/>
      <c r="AK8" s="51"/>
      <c r="AL8" s="51"/>
      <c r="AM8" s="51"/>
    </row>
    <row r="9" spans="2:29" ht="12.75">
      <c r="B9" s="23" t="s">
        <v>18</v>
      </c>
      <c r="C9" s="61"/>
      <c r="D9" s="18"/>
      <c r="E9" s="12">
        <f>IF(D9=0,0,ROUNDDOWN(AC9,0))</f>
        <v>0</v>
      </c>
      <c r="G9" s="4">
        <v>8.73753</v>
      </c>
      <c r="H9" s="5">
        <v>26</v>
      </c>
      <c r="I9" s="6">
        <v>1.83</v>
      </c>
      <c r="AC9" s="7">
        <f>SUM(G9*(H9-D9)^I9)</f>
        <v>3394.6101596534963</v>
      </c>
    </row>
    <row r="10" spans="2:9" ht="15">
      <c r="B10" s="21"/>
      <c r="C10" s="44"/>
      <c r="D10" s="59" t="s">
        <v>40</v>
      </c>
      <c r="E10" s="37"/>
      <c r="F10" s="3"/>
      <c r="G10" s="3"/>
      <c r="H10" s="3"/>
      <c r="I10" s="3"/>
    </row>
    <row r="11" spans="2:29" ht="12.75">
      <c r="B11" s="38" t="s">
        <v>12</v>
      </c>
      <c r="C11" s="61"/>
      <c r="D11" s="41"/>
      <c r="E11" s="46">
        <f aca="true" t="shared" si="0" ref="E11:E16">IF(D11=0,0,ROUNDDOWN(AC11,0))</f>
        <v>0</v>
      </c>
      <c r="G11" s="4">
        <v>0.8465</v>
      </c>
      <c r="H11" s="5">
        <v>75</v>
      </c>
      <c r="I11" s="6">
        <v>1.42</v>
      </c>
      <c r="K11">
        <f>D11*100</f>
        <v>0</v>
      </c>
      <c r="AC11" s="7" t="e">
        <f>SUM(G11*(K11-H11)^I11)</f>
        <v>#NUM!</v>
      </c>
    </row>
    <row r="12" spans="2:29" ht="12.75">
      <c r="B12" s="39" t="s">
        <v>13</v>
      </c>
      <c r="C12" s="63"/>
      <c r="D12" s="41"/>
      <c r="E12" s="11">
        <f t="shared" si="0"/>
        <v>0</v>
      </c>
      <c r="G12" s="4">
        <v>0.2797</v>
      </c>
      <c r="H12" s="5">
        <v>100</v>
      </c>
      <c r="I12" s="6">
        <v>1.35</v>
      </c>
      <c r="K12">
        <f>D12*100</f>
        <v>0</v>
      </c>
      <c r="AC12" s="7" t="e">
        <f>SUM(G12*(K12-H12)^I12)</f>
        <v>#NUM!</v>
      </c>
    </row>
    <row r="13" spans="2:29" ht="12.75">
      <c r="B13" s="39" t="s">
        <v>14</v>
      </c>
      <c r="C13" s="63"/>
      <c r="D13" s="41"/>
      <c r="E13" s="11">
        <f t="shared" si="0"/>
        <v>0</v>
      </c>
      <c r="G13" s="4">
        <v>0.14354</v>
      </c>
      <c r="H13" s="5">
        <v>220</v>
      </c>
      <c r="I13" s="6">
        <v>1.4</v>
      </c>
      <c r="K13">
        <f>D13*100</f>
        <v>0</v>
      </c>
      <c r="AC13" s="7" t="e">
        <f>SUM(G13*(K13-H13)^I13)</f>
        <v>#NUM!</v>
      </c>
    </row>
    <row r="14" spans="2:29" ht="12.75">
      <c r="B14" s="39" t="s">
        <v>15</v>
      </c>
      <c r="C14" s="63"/>
      <c r="D14" s="41"/>
      <c r="E14" s="11">
        <f t="shared" si="0"/>
        <v>0</v>
      </c>
      <c r="G14" s="4">
        <v>51.39</v>
      </c>
      <c r="H14" s="5">
        <v>1.5</v>
      </c>
      <c r="I14" s="6">
        <v>1.05</v>
      </c>
      <c r="AC14" s="7" t="e">
        <f>SUM(G14*(D14-H14)^I14)</f>
        <v>#NUM!</v>
      </c>
    </row>
    <row r="15" spans="2:29" ht="12.75">
      <c r="B15" s="39" t="s">
        <v>16</v>
      </c>
      <c r="C15" s="63"/>
      <c r="D15" s="41"/>
      <c r="E15" s="11">
        <f t="shared" si="0"/>
        <v>0</v>
      </c>
      <c r="G15" s="4">
        <v>12.91</v>
      </c>
      <c r="H15" s="5">
        <v>4</v>
      </c>
      <c r="I15" s="6">
        <v>1.1</v>
      </c>
      <c r="AC15" s="7" t="e">
        <f>SUM(G15*(D15-H15)^I15)</f>
        <v>#NUM!</v>
      </c>
    </row>
    <row r="16" spans="2:29" ht="12.75">
      <c r="B16" s="39" t="s">
        <v>17</v>
      </c>
      <c r="C16" s="62"/>
      <c r="D16" s="41"/>
      <c r="E16" s="11">
        <f t="shared" si="0"/>
        <v>0</v>
      </c>
      <c r="G16" s="4">
        <v>10.14</v>
      </c>
      <c r="H16" s="5">
        <v>7</v>
      </c>
      <c r="I16" s="6">
        <v>1.08</v>
      </c>
      <c r="AC16" s="7" t="e">
        <f>SUM(G16*(D16-H16)^I16)</f>
        <v>#NUM!</v>
      </c>
    </row>
    <row r="17" ht="13.5" thickBot="1"/>
    <row r="18" spans="2:5" ht="13.5" thickBot="1">
      <c r="B18" s="22" t="s">
        <v>24</v>
      </c>
      <c r="C18" s="22"/>
      <c r="E18" s="19">
        <f>SUM(E6:E16)</f>
        <v>0</v>
      </c>
    </row>
    <row r="21" spans="2:8" ht="12.75">
      <c r="B21" s="52" t="s">
        <v>51</v>
      </c>
      <c r="C21" s="53"/>
      <c r="D21" s="53"/>
      <c r="E21" s="53"/>
      <c r="F21" s="53"/>
      <c r="G21" s="53"/>
      <c r="H21" s="53"/>
    </row>
    <row r="22" spans="2:8" ht="12.75">
      <c r="B22" s="53" t="s">
        <v>61</v>
      </c>
      <c r="C22" s="53"/>
      <c r="D22" s="53"/>
      <c r="E22" s="53"/>
      <c r="F22" s="53"/>
      <c r="G22" s="53"/>
      <c r="H22" s="53"/>
    </row>
    <row r="23" spans="2:6" ht="12.75">
      <c r="B23" s="55" t="s">
        <v>60</v>
      </c>
      <c r="C23" s="53"/>
      <c r="D23" s="53"/>
      <c r="E23" s="53"/>
      <c r="F23" s="53"/>
    </row>
    <row r="25" spans="2:31" ht="12.75">
      <c r="B25" s="33" t="s">
        <v>42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2:31" ht="12.75">
      <c r="B26" s="33" t="s">
        <v>33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2:31" ht="12.75">
      <c r="B27" s="33" t="s">
        <v>31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2:31" ht="12.75">
      <c r="B28" s="33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30" spans="2:6" ht="15">
      <c r="B30" s="86" t="s">
        <v>66</v>
      </c>
      <c r="C30" s="86"/>
      <c r="D30" s="86"/>
      <c r="E30" s="86"/>
      <c r="F30" s="86"/>
    </row>
  </sheetData>
  <sheetProtection password="CCED" sheet="1" objects="1" scenarios="1" selectLockedCells="1"/>
  <mergeCells count="2">
    <mergeCell ref="C4:D4"/>
    <mergeCell ref="B30:F30"/>
  </mergeCells>
  <printOptions/>
  <pageMargins left="0.75" right="0.75" top="1" bottom="1" header="0.5" footer="0.5"/>
  <pageSetup orientation="portrait" paperSize="9"/>
  <ignoredErrors>
    <ignoredError sqref="E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AM26"/>
  <sheetViews>
    <sheetView showGridLines="0" showRowColHeaders="0" showOutlineSymbols="0" zoomScalePageLayoutView="0" workbookViewId="0" topLeftCell="A1">
      <selection activeCell="D6" sqref="D6"/>
    </sheetView>
  </sheetViews>
  <sheetFormatPr defaultColWidth="11.421875" defaultRowHeight="12.75"/>
  <cols>
    <col min="5" max="5" width="11.57421875" style="0" bestFit="1" customWidth="1"/>
    <col min="7" max="8" width="11.57421875" style="0" hidden="1" customWidth="1"/>
    <col min="9" max="9" width="11.57421875" style="70" hidden="1" customWidth="1"/>
    <col min="10" max="28" width="11.421875" style="0" hidden="1" customWidth="1"/>
    <col min="29" max="29" width="15.57421875" style="0" hidden="1" customWidth="1"/>
    <col min="30" max="31" width="11.421875" style="0" hidden="1" customWidth="1"/>
  </cols>
  <sheetData>
    <row r="1" s="20" customFormat="1" ht="33">
      <c r="I1" s="66"/>
    </row>
    <row r="2" spans="2:30" ht="26.25">
      <c r="B2" s="1" t="s">
        <v>27</v>
      </c>
      <c r="C2" s="1"/>
      <c r="D2" s="1"/>
      <c r="E2" s="1"/>
      <c r="F2" s="1"/>
      <c r="G2" s="1"/>
      <c r="H2" s="1"/>
      <c r="I2" s="6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2:9" ht="15.75">
      <c r="B4" s="58" t="s">
        <v>0</v>
      </c>
      <c r="C4" s="87" t="s">
        <v>1</v>
      </c>
      <c r="D4" s="88"/>
      <c r="E4" s="58" t="s">
        <v>2</v>
      </c>
      <c r="G4" s="2" t="s">
        <v>3</v>
      </c>
      <c r="H4" s="2" t="s">
        <v>4</v>
      </c>
      <c r="I4" s="68" t="s">
        <v>5</v>
      </c>
    </row>
    <row r="5" spans="2:30" ht="15">
      <c r="B5" s="21"/>
      <c r="C5" s="57" t="s">
        <v>38</v>
      </c>
      <c r="D5" s="59" t="s">
        <v>39</v>
      </c>
      <c r="E5" s="37"/>
      <c r="F5" s="3"/>
      <c r="G5" s="3"/>
      <c r="H5" s="3"/>
      <c r="I5" s="6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4" ht="12.75">
      <c r="B6" s="25" t="s">
        <v>7</v>
      </c>
      <c r="C6" s="62"/>
      <c r="D6" s="18"/>
      <c r="E6" s="46">
        <f>IF(D6=0,0,ROUNDDOWN(AC6,0))</f>
        <v>0</v>
      </c>
      <c r="G6" s="4">
        <v>4.99087</v>
      </c>
      <c r="H6" s="5">
        <v>42.5</v>
      </c>
      <c r="I6" s="70">
        <v>1.81</v>
      </c>
      <c r="AC6" s="7">
        <f>SUM(G6*(H6-D6)^I6)</f>
        <v>4421.404216677121</v>
      </c>
      <c r="AG6" s="51"/>
      <c r="AH6" s="51"/>
    </row>
    <row r="7" spans="2:34" ht="12.75">
      <c r="B7" s="24" t="s">
        <v>9</v>
      </c>
      <c r="C7" s="48"/>
      <c r="D7" s="18"/>
      <c r="E7" s="11">
        <f>IF(C7=0,0,ROUNDDOWN(AC7,0))</f>
        <v>0</v>
      </c>
      <c r="G7" s="4">
        <v>0.11193</v>
      </c>
      <c r="H7" s="5">
        <v>254</v>
      </c>
      <c r="I7" s="70">
        <v>1.88</v>
      </c>
      <c r="K7">
        <f>60*C7+D7</f>
        <v>0</v>
      </c>
      <c r="AC7" s="7">
        <f>SUM(G7*(H7-K7)^I7)</f>
        <v>3715.642236953438</v>
      </c>
      <c r="AG7" s="51"/>
      <c r="AH7" s="51"/>
    </row>
    <row r="8" spans="2:39" ht="12.75">
      <c r="B8" s="23" t="s">
        <v>21</v>
      </c>
      <c r="C8" s="61"/>
      <c r="D8" s="18"/>
      <c r="E8" s="12">
        <f>IF(D8=0,0,ROUNDDOWN(AC8,0))</f>
        <v>0</v>
      </c>
      <c r="G8" s="4">
        <v>12.2092</v>
      </c>
      <c r="H8" s="5">
        <v>22</v>
      </c>
      <c r="I8" s="70">
        <v>1.835</v>
      </c>
      <c r="AC8" s="7">
        <f>SUM(G8*(H8-D8)^I8)</f>
        <v>3548.402097731801</v>
      </c>
      <c r="AG8" s="51"/>
      <c r="AH8" s="51"/>
      <c r="AI8" s="51"/>
      <c r="AJ8" s="51"/>
      <c r="AK8" s="51"/>
      <c r="AL8" s="51"/>
      <c r="AM8" s="51"/>
    </row>
    <row r="9" spans="2:30" ht="15">
      <c r="B9" s="21"/>
      <c r="C9" s="44"/>
      <c r="D9" s="59" t="s">
        <v>40</v>
      </c>
      <c r="E9" s="37"/>
      <c r="F9" s="3"/>
      <c r="G9" s="3"/>
      <c r="H9" s="3"/>
      <c r="I9" s="6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29" ht="12.75">
      <c r="B10" s="38" t="s">
        <v>12</v>
      </c>
      <c r="C10" s="61"/>
      <c r="D10" s="41"/>
      <c r="E10" s="46">
        <f>IF(D10=0,0,ROUNDDOWN(AC10,0))</f>
        <v>0</v>
      </c>
      <c r="G10" s="4">
        <v>1.84523</v>
      </c>
      <c r="H10" s="5">
        <v>75</v>
      </c>
      <c r="I10" s="70">
        <v>1.348</v>
      </c>
      <c r="K10">
        <f>D10*100</f>
        <v>0</v>
      </c>
      <c r="AC10" s="7" t="e">
        <f>SUM(G10*(K10-H10)^I10)</f>
        <v>#NUM!</v>
      </c>
    </row>
    <row r="11" spans="2:29" ht="12.75">
      <c r="B11" s="39" t="s">
        <v>14</v>
      </c>
      <c r="C11" s="63"/>
      <c r="D11" s="41"/>
      <c r="E11" s="11">
        <f>IF(D11=0,0,ROUNDDOWN(AC11,0))</f>
        <v>0</v>
      </c>
      <c r="G11" s="4">
        <v>0.188807</v>
      </c>
      <c r="H11" s="5">
        <v>210</v>
      </c>
      <c r="I11" s="70">
        <v>1.41</v>
      </c>
      <c r="K11">
        <f>D11*100</f>
        <v>0</v>
      </c>
      <c r="AC11" s="7" t="e">
        <f>SUM(G11*(K11-H11)^I11)</f>
        <v>#NUM!</v>
      </c>
    </row>
    <row r="12" spans="2:29" ht="12.75">
      <c r="B12" s="39" t="s">
        <v>15</v>
      </c>
      <c r="C12" s="63"/>
      <c r="D12" s="41"/>
      <c r="E12" s="11">
        <f>IF(D12=0,0,ROUNDDOWN(AC12,0))</f>
        <v>0</v>
      </c>
      <c r="G12" s="4">
        <v>56.0211</v>
      </c>
      <c r="H12" s="5">
        <v>1.5</v>
      </c>
      <c r="I12" s="70">
        <v>1.05</v>
      </c>
      <c r="AC12" s="7" t="e">
        <f>SUM(G12*(D12-H12)^I12)</f>
        <v>#NUM!</v>
      </c>
    </row>
    <row r="13" spans="2:29" ht="12.75">
      <c r="B13" s="39" t="s">
        <v>17</v>
      </c>
      <c r="C13" s="62"/>
      <c r="D13" s="41"/>
      <c r="E13" s="11">
        <f>IF(D13=0,0,ROUNDDOWN(AC13,0))</f>
        <v>0</v>
      </c>
      <c r="G13" s="4">
        <v>15.9803</v>
      </c>
      <c r="H13" s="5">
        <v>3.8</v>
      </c>
      <c r="I13" s="70">
        <v>1.04</v>
      </c>
      <c r="AC13" s="7" t="e">
        <f>SUM(G13*(D13-H13)^I13)</f>
        <v>#NUM!</v>
      </c>
    </row>
    <row r="14" ht="13.5" thickBot="1"/>
    <row r="15" spans="2:5" ht="13.5" thickBot="1">
      <c r="B15" s="22" t="s">
        <v>24</v>
      </c>
      <c r="C15" s="22"/>
      <c r="E15" s="19">
        <f>SUM(E6:E13)</f>
        <v>0</v>
      </c>
    </row>
    <row r="18" spans="2:6" ht="12.75">
      <c r="B18" s="52" t="s">
        <v>51</v>
      </c>
      <c r="C18" s="53"/>
      <c r="D18" s="53"/>
      <c r="E18" s="53"/>
      <c r="F18" s="53"/>
    </row>
    <row r="19" spans="2:6" ht="12.75">
      <c r="B19" s="53" t="s">
        <v>56</v>
      </c>
      <c r="C19" s="53"/>
      <c r="D19" s="53"/>
      <c r="E19" s="53"/>
      <c r="F19" s="53"/>
    </row>
    <row r="21" spans="2:31" ht="12.75">
      <c r="B21" s="33" t="s">
        <v>42</v>
      </c>
      <c r="C21" s="33"/>
      <c r="D21" s="33"/>
      <c r="E21" s="33"/>
      <c r="F21" s="33"/>
      <c r="G21" s="33"/>
      <c r="H21" s="33"/>
      <c r="I21" s="71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2:31" ht="12.75">
      <c r="B22" s="33" t="s">
        <v>33</v>
      </c>
      <c r="C22" s="33"/>
      <c r="D22" s="33"/>
      <c r="E22" s="33"/>
      <c r="F22" s="33"/>
      <c r="G22" s="33"/>
      <c r="H22" s="33"/>
      <c r="I22" s="71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2:31" ht="12.75">
      <c r="B23" s="33" t="s">
        <v>31</v>
      </c>
      <c r="C23" s="33"/>
      <c r="D23" s="33"/>
      <c r="E23" s="33"/>
      <c r="F23" s="33"/>
      <c r="G23" s="33"/>
      <c r="H23" s="33"/>
      <c r="I23" s="71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2:31" ht="12.75">
      <c r="B24" s="33" t="s">
        <v>32</v>
      </c>
      <c r="C24" s="33"/>
      <c r="D24" s="33"/>
      <c r="E24" s="33"/>
      <c r="F24" s="33"/>
      <c r="G24" s="33"/>
      <c r="H24" s="33"/>
      <c r="I24" s="7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6" spans="2:6" ht="15">
      <c r="B26" s="86" t="s">
        <v>66</v>
      </c>
      <c r="C26" s="86"/>
      <c r="D26" s="86"/>
      <c r="E26" s="86"/>
      <c r="F26" s="86"/>
    </row>
  </sheetData>
  <sheetProtection password="CCED" sheet="1" objects="1" scenarios="1" selectLockedCells="1"/>
  <mergeCells count="2">
    <mergeCell ref="C4:D4"/>
    <mergeCell ref="B26:F26"/>
  </mergeCells>
  <printOptions/>
  <pageMargins left="0.75" right="0.75" top="1" bottom="1" header="0.5" footer="0.5"/>
  <pageSetup orientation="portrait" paperSize="9"/>
  <ignoredErrors>
    <ignoredError sqref="E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B2:AE30"/>
  <sheetViews>
    <sheetView showGridLines="0" showRowColHeaders="0" showOutlineSymbols="0" zoomScalePageLayoutView="0" workbookViewId="0" topLeftCell="A1">
      <selection activeCell="C7" sqref="C7"/>
    </sheetView>
  </sheetViews>
  <sheetFormatPr defaultColWidth="11.421875" defaultRowHeight="12.75"/>
  <cols>
    <col min="7" max="12" width="11.421875" style="0" hidden="1" customWidth="1"/>
    <col min="29" max="29" width="18.421875" style="0" customWidth="1"/>
  </cols>
  <sheetData>
    <row r="1" s="20" customFormat="1" ht="33"/>
    <row r="2" spans="2:31" ht="26.25">
      <c r="B2" s="1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2:9" ht="15.75">
      <c r="B4" s="56" t="s">
        <v>0</v>
      </c>
      <c r="C4" s="87" t="s">
        <v>1</v>
      </c>
      <c r="D4" s="88"/>
      <c r="E4" s="58" t="s">
        <v>2</v>
      </c>
      <c r="G4" s="2" t="s">
        <v>3</v>
      </c>
      <c r="H4" s="2" t="s">
        <v>4</v>
      </c>
      <c r="I4" s="2" t="s">
        <v>5</v>
      </c>
    </row>
    <row r="5" spans="2:9" ht="15">
      <c r="B5" s="21"/>
      <c r="C5" s="57" t="s">
        <v>38</v>
      </c>
      <c r="D5" s="59" t="s">
        <v>39</v>
      </c>
      <c r="E5" s="37"/>
      <c r="F5" s="3"/>
      <c r="G5" s="3"/>
      <c r="H5" s="3"/>
      <c r="I5" s="3"/>
    </row>
    <row r="6" spans="2:29" ht="12.75">
      <c r="B6" s="25" t="s">
        <v>6</v>
      </c>
      <c r="C6" s="62"/>
      <c r="D6" s="18"/>
      <c r="E6" s="46">
        <f>IF(D6=0,0,ROUNDDOWN(AC6,0))</f>
        <v>0</v>
      </c>
      <c r="G6" s="4">
        <v>25.4347</v>
      </c>
      <c r="H6" s="5">
        <v>18</v>
      </c>
      <c r="I6" s="6">
        <v>1.81</v>
      </c>
      <c r="AC6" s="7">
        <f>SUM(G6*(H6-D6)^I6)</f>
        <v>4758.497590837939</v>
      </c>
    </row>
    <row r="7" spans="2:29" ht="12.75">
      <c r="B7" s="24" t="s">
        <v>41</v>
      </c>
      <c r="C7" s="48"/>
      <c r="D7" s="18"/>
      <c r="E7" s="11">
        <f>IF(C7=0,0,ROUNDDOWN(AC7,0))</f>
        <v>0</v>
      </c>
      <c r="G7" s="4">
        <v>0.08713</v>
      </c>
      <c r="H7" s="5">
        <v>305.5</v>
      </c>
      <c r="I7" s="6">
        <v>1.85</v>
      </c>
      <c r="K7">
        <f>60*C7+D7</f>
        <v>0</v>
      </c>
      <c r="AC7" s="7">
        <f>SUM(G7*(H7-K7)^I7)</f>
        <v>3446.977598625589</v>
      </c>
    </row>
    <row r="8" spans="2:29" ht="12.75">
      <c r="B8" s="23" t="s">
        <v>18</v>
      </c>
      <c r="C8" s="61"/>
      <c r="D8" s="18"/>
      <c r="E8" s="12">
        <f>IF(D8=0,0,ROUNDDOWN(AC8,0))</f>
        <v>0</v>
      </c>
      <c r="G8" s="4">
        <v>8.73753</v>
      </c>
      <c r="H8" s="5">
        <v>26</v>
      </c>
      <c r="I8" s="6">
        <v>1.83</v>
      </c>
      <c r="AC8" s="7">
        <f>SUM(G8*(H8-D8)^I8)</f>
        <v>3394.6101596534963</v>
      </c>
    </row>
    <row r="9" spans="2:9" ht="15">
      <c r="B9" s="21"/>
      <c r="C9" s="44"/>
      <c r="D9" s="59" t="s">
        <v>40</v>
      </c>
      <c r="E9" s="37"/>
      <c r="F9" s="3"/>
      <c r="G9" s="3"/>
      <c r="H9" s="3"/>
      <c r="I9" s="3"/>
    </row>
    <row r="10" spans="2:29" ht="12.75">
      <c r="B10" s="38" t="s">
        <v>12</v>
      </c>
      <c r="C10" s="61"/>
      <c r="D10" s="41"/>
      <c r="E10" s="46">
        <f aca="true" t="shared" si="0" ref="E10:E15">IF(D10=0,0,ROUNDDOWN(AC10,0))</f>
        <v>0</v>
      </c>
      <c r="G10" s="4">
        <v>0.8465</v>
      </c>
      <c r="H10" s="5">
        <v>75</v>
      </c>
      <c r="I10" s="6">
        <v>1.42</v>
      </c>
      <c r="K10">
        <f>D10*100</f>
        <v>0</v>
      </c>
      <c r="AC10" s="7" t="e">
        <f>SUM(G10*(K10-H10)^I10)</f>
        <v>#NUM!</v>
      </c>
    </row>
    <row r="11" spans="2:29" ht="12.75">
      <c r="B11" s="39" t="s">
        <v>13</v>
      </c>
      <c r="C11" s="63"/>
      <c r="D11" s="41"/>
      <c r="E11" s="11">
        <f t="shared" si="0"/>
        <v>0</v>
      </c>
      <c r="G11" s="4">
        <v>0.2797</v>
      </c>
      <c r="H11" s="5">
        <v>100</v>
      </c>
      <c r="I11" s="6">
        <v>1.35</v>
      </c>
      <c r="K11">
        <f>D11*100</f>
        <v>0</v>
      </c>
      <c r="AC11" s="7" t="e">
        <f>SUM(G11*(K11-H11)^I11)</f>
        <v>#NUM!</v>
      </c>
    </row>
    <row r="12" spans="2:29" ht="12.75">
      <c r="B12" s="39" t="s">
        <v>14</v>
      </c>
      <c r="C12" s="63"/>
      <c r="D12" s="41"/>
      <c r="E12" s="11">
        <f t="shared" si="0"/>
        <v>0</v>
      </c>
      <c r="G12" s="4">
        <v>0.14354</v>
      </c>
      <c r="H12" s="5">
        <v>220</v>
      </c>
      <c r="I12" s="6">
        <v>1.4</v>
      </c>
      <c r="K12">
        <f>D12*100</f>
        <v>0</v>
      </c>
      <c r="AC12" s="7" t="e">
        <f>SUM(G12*(K12-H12)^I12)</f>
        <v>#NUM!</v>
      </c>
    </row>
    <row r="13" spans="2:29" ht="12.75">
      <c r="B13" s="39" t="s">
        <v>15</v>
      </c>
      <c r="C13" s="63"/>
      <c r="D13" s="41"/>
      <c r="E13" s="11">
        <f t="shared" si="0"/>
        <v>0</v>
      </c>
      <c r="G13" s="4">
        <v>51.39</v>
      </c>
      <c r="H13" s="5">
        <v>1.5</v>
      </c>
      <c r="I13" s="6">
        <v>1.05</v>
      </c>
      <c r="AC13" s="7" t="e">
        <f>SUM(G13*(D13-H13)^I13)</f>
        <v>#NUM!</v>
      </c>
    </row>
    <row r="14" spans="2:29" ht="12.75">
      <c r="B14" s="39" t="s">
        <v>16</v>
      </c>
      <c r="C14" s="63"/>
      <c r="D14" s="41"/>
      <c r="E14" s="11">
        <f t="shared" si="0"/>
        <v>0</v>
      </c>
      <c r="G14" s="4">
        <v>12.91</v>
      </c>
      <c r="H14" s="5">
        <v>4</v>
      </c>
      <c r="I14" s="6">
        <v>1.1</v>
      </c>
      <c r="AC14" s="7" t="e">
        <f>SUM(G14*(D14-H14)^I14)</f>
        <v>#NUM!</v>
      </c>
    </row>
    <row r="15" spans="2:29" ht="12.75">
      <c r="B15" s="39" t="s">
        <v>17</v>
      </c>
      <c r="C15" s="62"/>
      <c r="D15" s="41"/>
      <c r="E15" s="11">
        <f t="shared" si="0"/>
        <v>0</v>
      </c>
      <c r="G15" s="4">
        <v>10.14</v>
      </c>
      <c r="H15" s="5">
        <v>7</v>
      </c>
      <c r="I15" s="6">
        <v>1.08</v>
      </c>
      <c r="AC15" s="7" t="e">
        <f>SUM(G15*(D15-H15)^I15)</f>
        <v>#NUM!</v>
      </c>
    </row>
    <row r="16" ht="13.5" thickBot="1"/>
    <row r="17" spans="2:5" ht="13.5" thickBot="1">
      <c r="B17" s="22" t="s">
        <v>24</v>
      </c>
      <c r="C17" s="22"/>
      <c r="E17" s="19">
        <f>SUM(E6:E15)</f>
        <v>0</v>
      </c>
    </row>
    <row r="20" spans="2:7" ht="12.75">
      <c r="B20" s="52" t="s">
        <v>57</v>
      </c>
      <c r="C20" s="53"/>
      <c r="D20" s="53"/>
      <c r="E20" s="53"/>
      <c r="F20" s="53"/>
      <c r="G20" s="53"/>
    </row>
    <row r="21" spans="2:7" ht="12.75">
      <c r="B21" s="53" t="s">
        <v>63</v>
      </c>
      <c r="C21" s="53"/>
      <c r="D21" s="53"/>
      <c r="E21" s="53"/>
      <c r="F21" s="53"/>
      <c r="G21" s="53"/>
    </row>
    <row r="22" spans="2:6" ht="12.75">
      <c r="B22" s="55" t="s">
        <v>62</v>
      </c>
      <c r="C22" s="53"/>
      <c r="D22" s="53"/>
      <c r="E22" s="53"/>
      <c r="F22" s="53"/>
    </row>
    <row r="25" spans="2:31" ht="12.75">
      <c r="B25" s="33" t="s">
        <v>42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51"/>
    </row>
    <row r="26" spans="2:31" ht="12.75">
      <c r="B26" s="33" t="s">
        <v>33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51"/>
    </row>
    <row r="27" spans="2:31" ht="12.75">
      <c r="B27" s="33" t="s">
        <v>31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51"/>
    </row>
    <row r="28" spans="2:31" ht="12.75">
      <c r="B28" s="33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51"/>
    </row>
    <row r="30" spans="2:6" ht="15">
      <c r="B30" s="86" t="s">
        <v>66</v>
      </c>
      <c r="C30" s="86"/>
      <c r="D30" s="86"/>
      <c r="E30" s="86"/>
      <c r="F30" s="86"/>
    </row>
  </sheetData>
  <sheetProtection password="CCED" sheet="1" objects="1" scenarios="1" selectLockedCells="1"/>
  <mergeCells count="2">
    <mergeCell ref="C4:D4"/>
    <mergeCell ref="B30:F30"/>
  </mergeCells>
  <printOptions/>
  <pageMargins left="0.75" right="0.75" top="1" bottom="1" header="0.5" footer="0.5"/>
  <pageSetup horizontalDpi="600" verticalDpi="600" orientation="portrait" paperSize="9" r:id="rId1"/>
  <ignoredErrors>
    <ignoredError sqref="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Fri-idrettsforbund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Petter Sandvig</dc:creator>
  <cp:keywords/>
  <dc:description/>
  <cp:lastModifiedBy>bruker</cp:lastModifiedBy>
  <cp:lastPrinted>2004-01-02T12:42:27Z</cp:lastPrinted>
  <dcterms:created xsi:type="dcterms:W3CDTF">2003-12-02T13:51:18Z</dcterms:created>
  <dcterms:modified xsi:type="dcterms:W3CDTF">2011-05-27T10:59:59Z</dcterms:modified>
  <cp:category/>
  <cp:version/>
  <cp:contentType/>
  <cp:contentStatus/>
</cp:coreProperties>
</file>